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udka\Desktop\WYDZIAŁ EKONOMICZNY\DYDAKTYKA\PROGRAMY STUDIÓW\Programy studiów 2023-2024_20.07.2023\Logistyka\"/>
    </mc:Choice>
  </mc:AlternateContent>
  <bookViews>
    <workbookView xWindow="0" yWindow="0" windowWidth="28800" windowHeight="11400"/>
  </bookViews>
  <sheets>
    <sheet name="Arkusz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T17" i="1"/>
  <c r="T28" i="1"/>
  <c r="T60" i="1"/>
  <c r="T65" i="1"/>
  <c r="T67" i="1"/>
  <c r="N10" i="1"/>
  <c r="Z10" i="1"/>
  <c r="AF10" i="1"/>
  <c r="H10" i="1"/>
  <c r="N17" i="1"/>
  <c r="Z17" i="1"/>
  <c r="AF17" i="1"/>
  <c r="H17" i="1"/>
  <c r="N28" i="1"/>
  <c r="Z28" i="1"/>
  <c r="AF28" i="1"/>
  <c r="H28" i="1"/>
  <c r="H63" i="1"/>
  <c r="H64" i="1"/>
  <c r="H60" i="1"/>
  <c r="H66" i="1"/>
  <c r="H65" i="1"/>
  <c r="H67" i="1"/>
  <c r="O10" i="1"/>
  <c r="U10" i="1"/>
  <c r="AA10" i="1"/>
  <c r="AG10" i="1"/>
  <c r="I10" i="1"/>
  <c r="O17" i="1"/>
  <c r="U17" i="1"/>
  <c r="AA17" i="1"/>
  <c r="AG17" i="1"/>
  <c r="I17" i="1"/>
  <c r="O28" i="1"/>
  <c r="U28" i="1"/>
  <c r="AA28" i="1"/>
  <c r="AG28" i="1"/>
  <c r="I28" i="1"/>
  <c r="I63" i="1"/>
  <c r="I64" i="1"/>
  <c r="I60" i="1"/>
  <c r="I66" i="1"/>
  <c r="I65" i="1"/>
  <c r="I67" i="1"/>
  <c r="P10" i="1"/>
  <c r="V10" i="1"/>
  <c r="AB10" i="1"/>
  <c r="AH10" i="1"/>
  <c r="J10" i="1"/>
  <c r="P17" i="1"/>
  <c r="V17" i="1"/>
  <c r="AB17" i="1"/>
  <c r="AH17" i="1"/>
  <c r="J17" i="1"/>
  <c r="P28" i="1"/>
  <c r="V28" i="1"/>
  <c r="AB28" i="1"/>
  <c r="AH28" i="1"/>
  <c r="J28" i="1"/>
  <c r="J64" i="1"/>
  <c r="J60" i="1"/>
  <c r="J66" i="1"/>
  <c r="J65" i="1"/>
  <c r="J67" i="1"/>
  <c r="Q10" i="1"/>
  <c r="W10" i="1"/>
  <c r="AC10" i="1"/>
  <c r="AI10" i="1"/>
  <c r="K10" i="1"/>
  <c r="Q17" i="1"/>
  <c r="W17" i="1"/>
  <c r="AC17" i="1"/>
  <c r="AI17" i="1"/>
  <c r="K17" i="1"/>
  <c r="Q28" i="1"/>
  <c r="W28" i="1"/>
  <c r="AC28" i="1"/>
  <c r="AI28" i="1"/>
  <c r="K28" i="1"/>
  <c r="K63" i="1"/>
  <c r="K64" i="1"/>
  <c r="K60" i="1"/>
  <c r="K66" i="1"/>
  <c r="K65" i="1"/>
  <c r="K67" i="1"/>
  <c r="R10" i="1"/>
  <c r="X10" i="1"/>
  <c r="AD10" i="1"/>
  <c r="AJ10" i="1"/>
  <c r="L10" i="1"/>
  <c r="R17" i="1"/>
  <c r="X17" i="1"/>
  <c r="AD17" i="1"/>
  <c r="AJ17" i="1"/>
  <c r="L17" i="1"/>
  <c r="R28" i="1"/>
  <c r="X28" i="1"/>
  <c r="AD28" i="1"/>
  <c r="AJ28" i="1"/>
  <c r="L28" i="1"/>
  <c r="L63" i="1"/>
  <c r="L64" i="1"/>
  <c r="L60" i="1"/>
  <c r="L66" i="1"/>
  <c r="L65" i="1"/>
  <c r="L67" i="1"/>
  <c r="G67" i="1"/>
  <c r="AK10" i="1"/>
  <c r="AK17" i="1"/>
  <c r="AK28" i="1"/>
  <c r="AK60" i="1"/>
  <c r="AK65" i="1"/>
  <c r="AK67" i="1"/>
  <c r="AJ60" i="1"/>
  <c r="AJ65" i="1"/>
  <c r="AJ67" i="1"/>
  <c r="AI60" i="1"/>
  <c r="AI65" i="1"/>
  <c r="AI67" i="1"/>
  <c r="AH60" i="1"/>
  <c r="AH65" i="1"/>
  <c r="AH67" i="1"/>
  <c r="AG60" i="1"/>
  <c r="AG65" i="1"/>
  <c r="AG67" i="1"/>
  <c r="AF60" i="1"/>
  <c r="AF65" i="1"/>
  <c r="AF67" i="1"/>
  <c r="AE10" i="1"/>
  <c r="AE17" i="1"/>
  <c r="AE28" i="1"/>
  <c r="AE60" i="1"/>
  <c r="AE65" i="1"/>
  <c r="AE67" i="1"/>
  <c r="AD60" i="1"/>
  <c r="AD65" i="1"/>
  <c r="AD67" i="1"/>
  <c r="AC60" i="1"/>
  <c r="AC65" i="1"/>
  <c r="AC67" i="1"/>
  <c r="AB60" i="1"/>
  <c r="AB65" i="1"/>
  <c r="AB67" i="1"/>
  <c r="AA60" i="1"/>
  <c r="AA65" i="1"/>
  <c r="AA67" i="1"/>
  <c r="Z60" i="1"/>
  <c r="Z65" i="1"/>
  <c r="Z67" i="1"/>
  <c r="Y10" i="1"/>
  <c r="Y17" i="1"/>
  <c r="Y28" i="1"/>
  <c r="Y60" i="1"/>
  <c r="Y65" i="1"/>
  <c r="Y67" i="1"/>
  <c r="X60" i="1"/>
  <c r="X65" i="1"/>
  <c r="X67" i="1"/>
  <c r="W60" i="1"/>
  <c r="W65" i="1"/>
  <c r="W67" i="1"/>
  <c r="V60" i="1"/>
  <c r="V65" i="1"/>
  <c r="V67" i="1"/>
  <c r="U60" i="1"/>
  <c r="U65" i="1"/>
  <c r="U67" i="1"/>
  <c r="S10" i="1"/>
  <c r="S17" i="1"/>
  <c r="S28" i="1"/>
  <c r="S60" i="1"/>
  <c r="S65" i="1"/>
  <c r="S67" i="1"/>
  <c r="R60" i="1"/>
  <c r="R65" i="1"/>
  <c r="R67" i="1"/>
  <c r="Q60" i="1"/>
  <c r="Q65" i="1"/>
  <c r="Q67" i="1"/>
  <c r="P60" i="1"/>
  <c r="P65" i="1"/>
  <c r="P67" i="1"/>
  <c r="O60" i="1"/>
  <c r="O65" i="1"/>
  <c r="O67" i="1"/>
  <c r="N60" i="1"/>
  <c r="N65" i="1"/>
  <c r="N67" i="1"/>
  <c r="M10" i="1"/>
  <c r="M17" i="1"/>
  <c r="M28" i="1"/>
  <c r="M61" i="1"/>
  <c r="M62" i="1"/>
  <c r="M63" i="1"/>
  <c r="M64" i="1"/>
  <c r="M60" i="1"/>
  <c r="M66" i="1"/>
  <c r="M65" i="1"/>
  <c r="M67" i="1"/>
  <c r="G66" i="1"/>
  <c r="G65" i="1"/>
  <c r="G63" i="1"/>
  <c r="G60" i="1"/>
  <c r="M59" i="1"/>
  <c r="L59" i="1"/>
  <c r="K59" i="1"/>
  <c r="J59" i="1"/>
  <c r="I59" i="1"/>
  <c r="H59" i="1"/>
  <c r="M58" i="1"/>
  <c r="L58" i="1"/>
  <c r="K58" i="1"/>
  <c r="J58" i="1"/>
  <c r="I58" i="1"/>
  <c r="H58" i="1"/>
  <c r="M57" i="1"/>
  <c r="L57" i="1"/>
  <c r="K57" i="1"/>
  <c r="J57" i="1"/>
  <c r="I57" i="1"/>
  <c r="H57" i="1"/>
  <c r="M56" i="1"/>
  <c r="L56" i="1"/>
  <c r="K56" i="1"/>
  <c r="J56" i="1"/>
  <c r="I56" i="1"/>
  <c r="H56" i="1"/>
  <c r="M55" i="1"/>
  <c r="L55" i="1"/>
  <c r="K55" i="1"/>
  <c r="J55" i="1"/>
  <c r="I55" i="1"/>
  <c r="H55" i="1"/>
  <c r="M54" i="1"/>
  <c r="L54" i="1"/>
  <c r="K54" i="1"/>
  <c r="J54" i="1"/>
  <c r="I54" i="1"/>
  <c r="H54" i="1"/>
  <c r="M53" i="1"/>
  <c r="L53" i="1"/>
  <c r="K53" i="1"/>
  <c r="J53" i="1"/>
  <c r="I53" i="1"/>
  <c r="H53" i="1"/>
  <c r="M52" i="1"/>
  <c r="L52" i="1"/>
  <c r="K52" i="1"/>
  <c r="J52" i="1"/>
  <c r="I52" i="1"/>
  <c r="H52" i="1"/>
  <c r="M51" i="1"/>
  <c r="L51" i="1"/>
  <c r="K51" i="1"/>
  <c r="J51" i="1"/>
  <c r="I51" i="1"/>
  <c r="H51" i="1"/>
  <c r="M50" i="1"/>
  <c r="L50" i="1"/>
  <c r="K50" i="1"/>
  <c r="J50" i="1"/>
  <c r="I50" i="1"/>
  <c r="H50" i="1"/>
  <c r="G50" i="1"/>
  <c r="M49" i="1"/>
  <c r="L49" i="1"/>
  <c r="K49" i="1"/>
  <c r="J49" i="1"/>
  <c r="I49" i="1"/>
  <c r="H49" i="1"/>
  <c r="G49" i="1"/>
  <c r="M48" i="1"/>
  <c r="L48" i="1"/>
  <c r="K48" i="1"/>
  <c r="J48" i="1"/>
  <c r="I48" i="1"/>
  <c r="H48" i="1"/>
  <c r="G48" i="1"/>
  <c r="M47" i="1"/>
  <c r="L47" i="1"/>
  <c r="K47" i="1"/>
  <c r="J47" i="1"/>
  <c r="I47" i="1"/>
  <c r="H47" i="1"/>
  <c r="G47" i="1"/>
  <c r="M46" i="1"/>
  <c r="L46" i="1"/>
  <c r="K46" i="1"/>
  <c r="J46" i="1"/>
  <c r="I46" i="1"/>
  <c r="H46" i="1"/>
  <c r="G46" i="1"/>
  <c r="M45" i="1"/>
  <c r="L45" i="1"/>
  <c r="K45" i="1"/>
  <c r="J45" i="1"/>
  <c r="I45" i="1"/>
  <c r="H45" i="1"/>
  <c r="G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M43" i="1"/>
  <c r="L43" i="1"/>
  <c r="K43" i="1"/>
  <c r="J43" i="1"/>
  <c r="I43" i="1"/>
  <c r="H43" i="1"/>
  <c r="G43" i="1"/>
  <c r="M42" i="1"/>
  <c r="K42" i="1"/>
  <c r="J42" i="1"/>
  <c r="I42" i="1"/>
  <c r="H42" i="1"/>
  <c r="G42" i="1"/>
  <c r="M41" i="1"/>
  <c r="L41" i="1"/>
  <c r="K41" i="1"/>
  <c r="J41" i="1"/>
  <c r="I41" i="1"/>
  <c r="H41" i="1"/>
  <c r="M40" i="1"/>
  <c r="K40" i="1"/>
  <c r="J40" i="1"/>
  <c r="I40" i="1"/>
  <c r="H40" i="1"/>
  <c r="G40" i="1"/>
  <c r="M39" i="1"/>
  <c r="K39" i="1"/>
  <c r="J39" i="1"/>
  <c r="I39" i="1"/>
  <c r="H39" i="1"/>
  <c r="G39" i="1"/>
  <c r="M38" i="1"/>
  <c r="K38" i="1"/>
  <c r="J38" i="1"/>
  <c r="I38" i="1"/>
  <c r="H38" i="1"/>
  <c r="G38" i="1"/>
  <c r="M37" i="1"/>
  <c r="K37" i="1"/>
  <c r="J37" i="1"/>
  <c r="I37" i="1"/>
  <c r="H37" i="1"/>
  <c r="G37" i="1"/>
  <c r="M36" i="1"/>
  <c r="K36" i="1"/>
  <c r="J36" i="1"/>
  <c r="I36" i="1"/>
  <c r="H36" i="1"/>
  <c r="G36" i="1"/>
  <c r="M35" i="1"/>
  <c r="K35" i="1"/>
  <c r="J35" i="1"/>
  <c r="I35" i="1"/>
  <c r="H35" i="1"/>
  <c r="G35" i="1"/>
  <c r="M34" i="1"/>
  <c r="L34" i="1"/>
  <c r="K34" i="1"/>
  <c r="J34" i="1"/>
  <c r="I34" i="1"/>
  <c r="H34" i="1"/>
  <c r="K33" i="1"/>
  <c r="J33" i="1"/>
  <c r="I33" i="1"/>
  <c r="H33" i="1"/>
  <c r="M32" i="1"/>
  <c r="K32" i="1"/>
  <c r="J32" i="1"/>
  <c r="I32" i="1"/>
  <c r="H32" i="1"/>
  <c r="G32" i="1"/>
  <c r="M31" i="1"/>
  <c r="K31" i="1"/>
  <c r="J31" i="1"/>
  <c r="I31" i="1"/>
  <c r="H31" i="1"/>
  <c r="G31" i="1"/>
  <c r="M30" i="1"/>
  <c r="K30" i="1"/>
  <c r="J30" i="1"/>
  <c r="I30" i="1"/>
  <c r="H30" i="1"/>
  <c r="G30" i="1"/>
  <c r="M29" i="1"/>
  <c r="K29" i="1"/>
  <c r="J29" i="1"/>
  <c r="I29" i="1"/>
  <c r="H29" i="1"/>
  <c r="G29" i="1"/>
  <c r="G28" i="1"/>
  <c r="K27" i="1"/>
  <c r="J27" i="1"/>
  <c r="I27" i="1"/>
  <c r="H27" i="1"/>
  <c r="G27" i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I24" i="1"/>
  <c r="H24" i="1"/>
  <c r="L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I20" i="1"/>
  <c r="H20" i="1"/>
  <c r="M19" i="1"/>
  <c r="L19" i="1"/>
  <c r="K19" i="1"/>
  <c r="J19" i="1"/>
  <c r="I19" i="1"/>
  <c r="H19" i="1"/>
  <c r="G19" i="1"/>
  <c r="M18" i="1"/>
  <c r="L18" i="1"/>
  <c r="K18" i="1"/>
  <c r="J18" i="1"/>
  <c r="I18" i="1"/>
  <c r="H18" i="1"/>
  <c r="G18" i="1"/>
  <c r="G17" i="1"/>
  <c r="M16" i="1"/>
  <c r="L16" i="1"/>
  <c r="K16" i="1"/>
  <c r="J16" i="1"/>
  <c r="I16" i="1"/>
  <c r="H16" i="1"/>
  <c r="G16" i="1"/>
  <c r="M15" i="1"/>
  <c r="L15" i="1"/>
  <c r="K15" i="1"/>
  <c r="J15" i="1"/>
  <c r="I15" i="1"/>
  <c r="H15" i="1"/>
  <c r="G15" i="1"/>
  <c r="M14" i="1"/>
  <c r="L14" i="1"/>
  <c r="K14" i="1"/>
  <c r="J14" i="1"/>
  <c r="I14" i="1"/>
  <c r="H14" i="1"/>
  <c r="G14" i="1"/>
  <c r="M13" i="1"/>
  <c r="L13" i="1"/>
  <c r="K13" i="1"/>
  <c r="J13" i="1"/>
  <c r="I13" i="1"/>
  <c r="H13" i="1"/>
  <c r="M12" i="1"/>
  <c r="L12" i="1"/>
  <c r="K12" i="1"/>
  <c r="J12" i="1"/>
  <c r="I12" i="1"/>
  <c r="H12" i="1"/>
  <c r="G12" i="1"/>
  <c r="M11" i="1"/>
  <c r="L11" i="1"/>
  <c r="K11" i="1"/>
  <c r="J11" i="1"/>
  <c r="I11" i="1"/>
  <c r="H11" i="1"/>
  <c r="G11" i="1"/>
  <c r="G10" i="1"/>
</calcChain>
</file>

<file path=xl/sharedStrings.xml><?xml version="1.0" encoding="utf-8"?>
<sst xmlns="http://schemas.openxmlformats.org/spreadsheetml/2006/main" count="182" uniqueCount="109">
  <si>
    <t>WSKAŹNIKI - LOGISTYKA - II STOPIEŃ - STUDIA NIESTACJONARNE</t>
  </si>
  <si>
    <t xml:space="preserve">Kierunek studiów:                                                                                                                                      </t>
  </si>
  <si>
    <t>LOGISTYKA</t>
  </si>
  <si>
    <t>Poziom studiów:</t>
  </si>
  <si>
    <t>studia II stopnia</t>
  </si>
  <si>
    <t>Forma studiów:</t>
  </si>
  <si>
    <t>niestacjonarne</t>
  </si>
  <si>
    <t>Profil studiów:</t>
  </si>
  <si>
    <t>praktyczny</t>
  </si>
  <si>
    <t>Cykl dydaktyczny:</t>
  </si>
  <si>
    <t>Kod przedmiotu</t>
  </si>
  <si>
    <t>Nazwa przedmiotu</t>
  </si>
  <si>
    <t>Forma zaliczenia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</si>
  <si>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</si>
  <si>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</si>
  <si>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</si>
  <si>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</si>
  <si>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</si>
  <si>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</si>
  <si>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suma</t>
  </si>
  <si>
    <t>W</t>
  </si>
  <si>
    <t>C</t>
  </si>
  <si>
    <t>K</t>
  </si>
  <si>
    <t>L</t>
  </si>
  <si>
    <t>S</t>
  </si>
  <si>
    <t>ECTS</t>
  </si>
  <si>
    <t>A. PRZEDMIOTY PODSTAWOWE</t>
  </si>
  <si>
    <t>Koncepcje zarządzania</t>
  </si>
  <si>
    <t>E/zo</t>
  </si>
  <si>
    <t>Ekonomia menedżerska</t>
  </si>
  <si>
    <t>Etyka w zarządzaniu</t>
  </si>
  <si>
    <t>zo</t>
  </si>
  <si>
    <t>Zarządzanie strategiczne</t>
  </si>
  <si>
    <t>Zarządzanie logistyczne</t>
  </si>
  <si>
    <t>E</t>
  </si>
  <si>
    <t>Zarządzanie marketingowe</t>
  </si>
  <si>
    <t>B. PRZEDMIOTY KIERUNKOWE</t>
  </si>
  <si>
    <t>Zarządzanie jakoscią</t>
  </si>
  <si>
    <t>Rachunek kosztów działań logistycznych</t>
  </si>
  <si>
    <t>Badania operacyjne w logistyce</t>
  </si>
  <si>
    <t>Projektowanie systemów i procesów logistycznych</t>
  </si>
  <si>
    <t>Strategie logistyczne</t>
  </si>
  <si>
    <t>Informatyka w logistyce</t>
  </si>
  <si>
    <t>Controlling w logistyce</t>
  </si>
  <si>
    <t>Marketing międzynarodowy w języku obcym</t>
  </si>
  <si>
    <t xml:space="preserve">Zarządzanie projektami logistycznymi </t>
  </si>
  <si>
    <t xml:space="preserve">Seminarium magisterskie </t>
  </si>
  <si>
    <t>C. PRZEDMIOTY MODUŁU</t>
  </si>
  <si>
    <t>w zakresie logistyki w biznesie</t>
  </si>
  <si>
    <t>przedmioty modułowe obowiązkowe</t>
  </si>
  <si>
    <t>Orientacja rynkowa w logistyce</t>
  </si>
  <si>
    <t>Instrumenty zarządzania marketingowego</t>
  </si>
  <si>
    <t>Instrumenty zarządzania logistycznego</t>
  </si>
  <si>
    <t>Koszty logistyczne</t>
  </si>
  <si>
    <t>Logistyka zwrotna</t>
  </si>
  <si>
    <t>Zarządzanie relacjami z dostawcami                           i klientami</t>
  </si>
  <si>
    <t>przedmioty modułowe do wyboru</t>
  </si>
  <si>
    <t>Lean Management</t>
  </si>
  <si>
    <t>Zarządzanie sieciami dostaw</t>
  </si>
  <si>
    <t>Kaizen w logistyce</t>
  </si>
  <si>
    <t>Systemy TMS i WMS w logistyce</t>
  </si>
  <si>
    <t>Zintegrowane systemy zarządzania w logistyce</t>
  </si>
  <si>
    <t>E-commerce w logistyce</t>
  </si>
  <si>
    <t>Rynek usług TSL</t>
  </si>
  <si>
    <t>Koszty zarządzania łańcuchem dostaw</t>
  </si>
  <si>
    <t>Nowoczesne technologie informacyjne w logistyce</t>
  </si>
  <si>
    <t>D. PRZEDMIOTY MODUŁU</t>
  </si>
  <si>
    <t>w zakresie logistyki międzynarodowej</t>
  </si>
  <si>
    <t>Ekonomia międzynarodowa</t>
  </si>
  <si>
    <t>Zarządzanie międzynarodowe</t>
  </si>
  <si>
    <t>Logistyka międzynarodowa</t>
  </si>
  <si>
    <t>Międzynarodowe łańcuchy dostaw</t>
  </si>
  <si>
    <t>Międzynarodowe systemy logistyczne</t>
  </si>
  <si>
    <t>Strategie międzynarodowych łańcuchów dostaw</t>
  </si>
  <si>
    <t>przedmioty modułowe                     do wyboru</t>
  </si>
  <si>
    <t>Handel międzynarodowy</t>
  </si>
  <si>
    <t>Transport międzynarodowy</t>
  </si>
  <si>
    <t>Spedycja międzynarodowa</t>
  </si>
  <si>
    <t>Zarzadzanie innowacjami w logistyce międzynarodowej</t>
  </si>
  <si>
    <t>Zarządzanie międzykulturowe</t>
  </si>
  <si>
    <t>Negocjacje na rynkach międzynarodowych</t>
  </si>
  <si>
    <t>Międzynarodowe centra logistyczne</t>
  </si>
  <si>
    <t>E-commerce w logistyce międzynarodowej</t>
  </si>
  <si>
    <t>Zarządzanie informacją w logistyce międzynarodowej</t>
  </si>
  <si>
    <t>E. INNE PRZEDMIOTY OBOWIĄZKOWE</t>
  </si>
  <si>
    <t>Szkolenie BHP</t>
  </si>
  <si>
    <t>zal</t>
  </si>
  <si>
    <t>Szkolenie biblioteczne</t>
  </si>
  <si>
    <t>Język obcy - poziom B2+</t>
  </si>
  <si>
    <t>Kurs zmienny ogólnouczelniany humanistyczny</t>
  </si>
  <si>
    <t>F. PRAKTYKA</t>
  </si>
  <si>
    <t>Praktyka zawodowa</t>
  </si>
  <si>
    <t>RAZEM</t>
  </si>
  <si>
    <t>Legenda</t>
  </si>
  <si>
    <t>W-wykład</t>
  </si>
  <si>
    <t>C-ćwiczenia</t>
  </si>
  <si>
    <t>K-konwersatorium</t>
  </si>
  <si>
    <t>L-laboratorium</t>
  </si>
  <si>
    <t>S-seminarium</t>
  </si>
  <si>
    <t>Praktyki zawodowe realizowane są od trzeciego semestru, odpowiednio: w 3 semestrze 200h co odpowiada 8 pkt ECTS  oraz w 4 semestrze co odpiwada 280h i 10  pkt ECTS.</t>
  </si>
  <si>
    <t xml:space="preserve">Seminarium magisterskie realizowane jest od drugiego semestru studiów odpowiednio: 2 semestr 30h - 2ECTS, 3 semestr  30h - 2 ECTS, 4 semestr 30h - 16 ECTS   </t>
  </si>
  <si>
    <t>Szkolenie BHP obejmuje 4h w pierwszym semestrze studiów</t>
  </si>
  <si>
    <t>Szkolenie biblioteczne obejmuje 2h w pierwszym semestrze studiów</t>
  </si>
  <si>
    <t xml:space="preserve">Kursy zmienne ogólnouczelniane realizowane są od 2-4 semeestru po 15h </t>
  </si>
  <si>
    <t xml:space="preserve">są od 2-4 semestru po 15h w każdym. </t>
  </si>
  <si>
    <t>Przedmioty modułowe do wyboru: w semestrze 2 - 2 przedmioty do wyboru za 6 pkt ECTS, w semestrze 3 -2 przedmioty do wyboru za 6 pkt ECTS</t>
  </si>
  <si>
    <t>Z a t w i e r d z a m</t>
  </si>
  <si>
    <t>od roku akademickiego 2023/2024</t>
  </si>
  <si>
    <t>Język obcy stanowi kontynuację poziomu osiągniętego na pierwszym stopniu, co najmniej od poziomu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</si>
</sst>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0" fillId="0" borderId="0"/>
  </cellStyleXfs>
  <cellXfs count="10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6" fillId="2" borderId="0" xfId="2" applyFont="1" applyFill="1"/>
    <xf numFmtId="0" fontId="6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wrapText="1"/>
    </xf>
    <xf numFmtId="0" fontId="7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7" fillId="0" borderId="0" xfId="2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3" fillId="3" borderId="1" xfId="1" applyFont="1" applyFill="1" applyBorder="1" applyAlignment="1">
      <alignment horizontal="center" textRotation="90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3" fillId="0" borderId="1" xfId="1" applyFont="1" applyFill="1" applyBorder="1" applyAlignment="1">
      <alignment horizontal="left"/>
    </xf>
    <xf numFmtId="0" fontId="8" fillId="0" borderId="0" xfId="1" applyFont="1"/>
    <xf numFmtId="0" fontId="2" fillId="0" borderId="1" xfId="1" applyFont="1" applyBorder="1" applyAlignment="1">
      <alignment vertical="center" textRotation="90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1" applyFont="1" applyFill="1"/>
    <xf numFmtId="0" fontId="4" fillId="0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7" fillId="0" borderId="1" xfId="2" applyFont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0" xfId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0" xfId="1" applyFont="1" applyFill="1"/>
    <xf numFmtId="0" fontId="3" fillId="0" borderId="0" xfId="1" applyFont="1" applyAlignment="1">
      <alignment vertical="center"/>
    </xf>
    <xf numFmtId="9" fontId="4" fillId="0" borderId="0" xfId="3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</cellXfs>
  <cellStyles count="5">
    <cellStyle name="Excel Built-in Normal" xfId="2"/>
    <cellStyle name="Normalny" xfId="0" builtinId="0"/>
    <cellStyle name="Normalny 2" xfId="1"/>
    <cellStyle name="Normalny_Siatka WT mag - zao" xfId="4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87"/>
  <sheetViews>
    <sheetView tabSelected="1" zoomScale="70" zoomScaleNormal="70" workbookViewId="0">
      <selection activeCell="A84" sqref="A84:XFD85"/>
    </sheetView>
  </sheetViews>
  <sheetFormatPr defaultColWidth="8.7109375" defaultRowHeight="15.75" x14ac:dyDescent="0.25"/>
  <cols>
    <col min="1" max="1" width="2.42578125" style="5" customWidth="1"/>
    <col min="2" max="2" width="13.140625" style="61" customWidth="1"/>
    <col min="3" max="4" width="8.42578125" style="61" customWidth="1"/>
    <col min="5" max="5" width="41.7109375" style="4" customWidth="1"/>
    <col min="6" max="6" width="7.42578125" style="4" customWidth="1"/>
    <col min="7" max="7" width="6.28515625" style="4" customWidth="1"/>
    <col min="8" max="8" width="5.28515625" style="4" customWidth="1"/>
    <col min="9" max="12" width="4.7109375" style="4" customWidth="1"/>
    <col min="13" max="13" width="5.42578125" style="4" customWidth="1"/>
    <col min="14" max="22" width="4.7109375" style="4" customWidth="1"/>
    <col min="23" max="23" width="6" style="4" customWidth="1"/>
    <col min="24" max="24" width="5.42578125" style="4" customWidth="1"/>
    <col min="25" max="28" width="4.7109375" style="4" customWidth="1"/>
    <col min="29" max="29" width="5.42578125" style="4" customWidth="1"/>
    <col min="30" max="30" width="6.42578125" style="4" customWidth="1"/>
    <col min="31" max="35" width="4.7109375" style="4" customWidth="1"/>
    <col min="36" max="36" width="6.140625" style="4" customWidth="1"/>
    <col min="37" max="37" width="4.7109375" style="4" customWidth="1"/>
    <col min="38" max="38" width="7.28515625" style="5" customWidth="1"/>
    <col min="39" max="39" width="8.28515625" style="5" customWidth="1"/>
    <col min="40" max="16384" width="8.7109375" style="5"/>
  </cols>
  <sheetData>
    <row r="1" spans="2:37" x14ac:dyDescent="0.25">
      <c r="B1" s="1" t="s">
        <v>0</v>
      </c>
      <c r="C1" s="2"/>
      <c r="D1" s="2"/>
      <c r="E1" s="3"/>
      <c r="F1" s="3"/>
      <c r="G1" s="3"/>
      <c r="H1" s="3"/>
      <c r="I1" s="3"/>
      <c r="J1" s="3"/>
      <c r="K1" s="3"/>
    </row>
    <row r="2" spans="2:37" ht="20.100000000000001" customHeight="1" x14ac:dyDescent="0.25">
      <c r="B2" s="6" t="s">
        <v>1</v>
      </c>
      <c r="C2" s="6"/>
      <c r="D2" s="6"/>
      <c r="E2" s="7" t="s">
        <v>2</v>
      </c>
      <c r="F2" s="8"/>
      <c r="G2" s="9"/>
      <c r="H2" s="8"/>
      <c r="I2" s="8"/>
      <c r="J2" s="8"/>
      <c r="K2" s="8"/>
      <c r="L2" s="10"/>
      <c r="M2" s="10"/>
      <c r="N2" s="10"/>
      <c r="O2" s="10"/>
    </row>
    <row r="3" spans="2:37" x14ac:dyDescent="0.25">
      <c r="B3" s="11" t="s">
        <v>3</v>
      </c>
      <c r="C3" s="11"/>
      <c r="D3" s="11"/>
      <c r="E3" s="12" t="s">
        <v>4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2:37" x14ac:dyDescent="0.25">
      <c r="B4" s="11" t="s">
        <v>5</v>
      </c>
      <c r="C4" s="11"/>
      <c r="D4" s="11"/>
      <c r="E4" s="12" t="s">
        <v>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2:37" x14ac:dyDescent="0.25">
      <c r="B5" s="14" t="s">
        <v>7</v>
      </c>
      <c r="C5" s="14"/>
      <c r="D5" s="14"/>
      <c r="E5" s="12" t="s">
        <v>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2:37" x14ac:dyDescent="0.25">
      <c r="B6" s="14" t="s">
        <v>9</v>
      </c>
      <c r="C6" s="14"/>
      <c r="D6" s="14"/>
      <c r="E6" s="15" t="s">
        <v>107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2:37" ht="20.25" customHeight="1" x14ac:dyDescent="0.25">
      <c r="B7" s="98" t="s">
        <v>10</v>
      </c>
      <c r="C7" s="98"/>
      <c r="D7" s="98"/>
      <c r="E7" s="98" t="s">
        <v>11</v>
      </c>
      <c r="F7" s="99" t="s">
        <v>12</v>
      </c>
      <c r="G7" s="98" t="s">
        <v>13</v>
      </c>
      <c r="H7" s="98"/>
      <c r="I7" s="98"/>
      <c r="J7" s="98"/>
      <c r="K7" s="98"/>
      <c r="L7" s="98"/>
      <c r="M7" s="98"/>
      <c r="N7" s="100" t="s">
        <v>14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</row>
    <row r="8" spans="2:37" ht="18.75" customHeight="1" x14ac:dyDescent="0.25">
      <c r="B8" s="98"/>
      <c r="C8" s="98"/>
      <c r="D8" s="98"/>
      <c r="E8" s="98"/>
      <c r="F8" s="99"/>
      <c r="G8" s="98"/>
      <c r="H8" s="98"/>
      <c r="I8" s="98"/>
      <c r="J8" s="98"/>
      <c r="K8" s="98"/>
      <c r="L8" s="98"/>
      <c r="M8" s="98"/>
      <c r="N8" s="101" t="s">
        <v>15</v>
      </c>
      <c r="O8" s="101"/>
      <c r="P8" s="101"/>
      <c r="Q8" s="101"/>
      <c r="R8" s="101"/>
      <c r="S8" s="101"/>
      <c r="T8" s="101" t="s">
        <v>16</v>
      </c>
      <c r="U8" s="101"/>
      <c r="V8" s="101"/>
      <c r="W8" s="101"/>
      <c r="X8" s="101"/>
      <c r="Y8" s="101"/>
      <c r="Z8" s="101" t="s">
        <v>17</v>
      </c>
      <c r="AA8" s="101"/>
      <c r="AB8" s="101"/>
      <c r="AC8" s="101"/>
      <c r="AD8" s="101"/>
      <c r="AE8" s="101"/>
      <c r="AF8" s="101" t="s">
        <v>18</v>
      </c>
      <c r="AG8" s="101"/>
      <c r="AH8" s="101"/>
      <c r="AI8" s="101"/>
      <c r="AJ8" s="101"/>
      <c r="AK8" s="101"/>
    </row>
    <row r="9" spans="2:37" ht="41.85" customHeight="1" x14ac:dyDescent="0.25">
      <c r="B9" s="98"/>
      <c r="C9" s="98"/>
      <c r="D9" s="98"/>
      <c r="E9" s="98"/>
      <c r="F9" s="99"/>
      <c r="G9" s="16" t="s">
        <v>19</v>
      </c>
      <c r="H9" s="17" t="s">
        <v>20</v>
      </c>
      <c r="I9" s="17" t="s">
        <v>21</v>
      </c>
      <c r="J9" s="17" t="s">
        <v>22</v>
      </c>
      <c r="K9" s="17" t="s">
        <v>23</v>
      </c>
      <c r="L9" s="18" t="s">
        <v>24</v>
      </c>
      <c r="M9" s="19" t="s">
        <v>25</v>
      </c>
      <c r="N9" s="17" t="s">
        <v>20</v>
      </c>
      <c r="O9" s="17" t="s">
        <v>21</v>
      </c>
      <c r="P9" s="17" t="s">
        <v>22</v>
      </c>
      <c r="Q9" s="17" t="s">
        <v>23</v>
      </c>
      <c r="R9" s="17" t="s">
        <v>24</v>
      </c>
      <c r="S9" s="20" t="s">
        <v>25</v>
      </c>
      <c r="T9" s="17" t="s">
        <v>20</v>
      </c>
      <c r="U9" s="17" t="s">
        <v>21</v>
      </c>
      <c r="V9" s="17" t="s">
        <v>22</v>
      </c>
      <c r="W9" s="17" t="s">
        <v>23</v>
      </c>
      <c r="X9" s="17" t="s">
        <v>24</v>
      </c>
      <c r="Y9" s="19" t="s">
        <v>25</v>
      </c>
      <c r="Z9" s="17" t="s">
        <v>20</v>
      </c>
      <c r="AA9" s="17" t="s">
        <v>21</v>
      </c>
      <c r="AB9" s="17" t="s">
        <v>22</v>
      </c>
      <c r="AC9" s="17" t="s">
        <v>23</v>
      </c>
      <c r="AD9" s="17" t="s">
        <v>24</v>
      </c>
      <c r="AE9" s="21" t="s">
        <v>25</v>
      </c>
      <c r="AF9" s="17" t="s">
        <v>20</v>
      </c>
      <c r="AG9" s="17" t="s">
        <v>21</v>
      </c>
      <c r="AH9" s="17" t="s">
        <v>22</v>
      </c>
      <c r="AI9" s="17" t="s">
        <v>23</v>
      </c>
      <c r="AJ9" s="17" t="s">
        <v>24</v>
      </c>
      <c r="AK9" s="19" t="s">
        <v>25</v>
      </c>
    </row>
    <row r="10" spans="2:37" ht="20.45" customHeight="1" x14ac:dyDescent="0.25">
      <c r="B10" s="93" t="s">
        <v>26</v>
      </c>
      <c r="C10" s="93"/>
      <c r="D10" s="93"/>
      <c r="E10" s="93"/>
      <c r="F10" s="22"/>
      <c r="G10" s="23">
        <f>SUM(H10:L10)</f>
        <v>153</v>
      </c>
      <c r="H10" s="23">
        <f t="shared" ref="H10:M25" si="0">SUM(N10,T10,Z10,AF10)</f>
        <v>81</v>
      </c>
      <c r="I10" s="23">
        <f t="shared" si="0"/>
        <v>72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>SUM(S10,Y10,AE10,AK10)</f>
        <v>20</v>
      </c>
      <c r="N10" s="23">
        <f t="shared" ref="N10:AK10" si="1">SUM(N11:N16)</f>
        <v>54</v>
      </c>
      <c r="O10" s="23">
        <f t="shared" si="1"/>
        <v>54</v>
      </c>
      <c r="P10" s="23">
        <f t="shared" si="1"/>
        <v>0</v>
      </c>
      <c r="Q10" s="23">
        <f t="shared" si="1"/>
        <v>0</v>
      </c>
      <c r="R10" s="23">
        <f t="shared" si="1"/>
        <v>0</v>
      </c>
      <c r="S10" s="24">
        <f t="shared" si="1"/>
        <v>14</v>
      </c>
      <c r="T10" s="23">
        <f t="shared" si="1"/>
        <v>9</v>
      </c>
      <c r="U10" s="23">
        <f t="shared" si="1"/>
        <v>18</v>
      </c>
      <c r="V10" s="23">
        <f t="shared" si="1"/>
        <v>0</v>
      </c>
      <c r="W10" s="23">
        <f t="shared" si="1"/>
        <v>0</v>
      </c>
      <c r="X10" s="23">
        <f t="shared" si="1"/>
        <v>0</v>
      </c>
      <c r="Y10" s="24">
        <f t="shared" si="1"/>
        <v>4</v>
      </c>
      <c r="Z10" s="23">
        <f t="shared" si="1"/>
        <v>0</v>
      </c>
      <c r="AA10" s="23">
        <f t="shared" si="1"/>
        <v>0</v>
      </c>
      <c r="AB10" s="23">
        <f t="shared" si="1"/>
        <v>0</v>
      </c>
      <c r="AC10" s="23">
        <f t="shared" si="1"/>
        <v>0</v>
      </c>
      <c r="AD10" s="23">
        <f t="shared" si="1"/>
        <v>0</v>
      </c>
      <c r="AE10" s="24">
        <f>SUM(AE11:AE16)</f>
        <v>0</v>
      </c>
      <c r="AF10" s="23">
        <f>SUM(AF11:AF16)</f>
        <v>18</v>
      </c>
      <c r="AG10" s="23">
        <f t="shared" si="1"/>
        <v>0</v>
      </c>
      <c r="AH10" s="23">
        <f t="shared" si="1"/>
        <v>0</v>
      </c>
      <c r="AI10" s="23">
        <f t="shared" si="1"/>
        <v>0</v>
      </c>
      <c r="AJ10" s="23">
        <f t="shared" si="1"/>
        <v>0</v>
      </c>
      <c r="AK10" s="24">
        <f t="shared" si="1"/>
        <v>2</v>
      </c>
    </row>
    <row r="11" spans="2:37" x14ac:dyDescent="0.25">
      <c r="B11" s="94"/>
      <c r="C11" s="94"/>
      <c r="D11" s="94"/>
      <c r="E11" s="25" t="s">
        <v>27</v>
      </c>
      <c r="F11" s="76" t="s">
        <v>28</v>
      </c>
      <c r="G11" s="26">
        <f t="shared" ref="G11:G16" si="2">SUM(H11:L11)</f>
        <v>27</v>
      </c>
      <c r="H11" s="26">
        <f>SUM(N11,T11,Z11,AF11)</f>
        <v>9</v>
      </c>
      <c r="I11" s="26">
        <f>SUM(O11,U11,AA11,AG11)</f>
        <v>18</v>
      </c>
      <c r="J11" s="26">
        <f t="shared" si="0"/>
        <v>0</v>
      </c>
      <c r="K11" s="26">
        <f t="shared" si="0"/>
        <v>0</v>
      </c>
      <c r="L11" s="26">
        <f t="shared" si="0"/>
        <v>0</v>
      </c>
      <c r="M11" s="27">
        <f>SUM(S11,Y11,AE11,AK11)</f>
        <v>4</v>
      </c>
      <c r="N11" s="26">
        <v>9</v>
      </c>
      <c r="O11" s="26">
        <v>18</v>
      </c>
      <c r="P11" s="26"/>
      <c r="Q11" s="26"/>
      <c r="R11" s="26"/>
      <c r="S11" s="27">
        <v>4</v>
      </c>
      <c r="T11" s="26"/>
      <c r="U11" s="26"/>
      <c r="V11" s="26"/>
      <c r="W11" s="26"/>
      <c r="X11" s="26"/>
      <c r="Y11" s="27"/>
      <c r="Z11" s="26"/>
      <c r="AA11" s="26"/>
      <c r="AB11" s="26"/>
      <c r="AC11" s="26"/>
      <c r="AD11" s="26"/>
      <c r="AE11" s="27"/>
      <c r="AF11" s="26"/>
      <c r="AG11" s="26"/>
      <c r="AH11" s="26"/>
      <c r="AI11" s="26"/>
      <c r="AJ11" s="26"/>
      <c r="AK11" s="27"/>
    </row>
    <row r="12" spans="2:37" x14ac:dyDescent="0.25">
      <c r="B12" s="94"/>
      <c r="C12" s="94"/>
      <c r="D12" s="94"/>
      <c r="E12" s="25" t="s">
        <v>29</v>
      </c>
      <c r="F12" s="76" t="s">
        <v>31</v>
      </c>
      <c r="G12" s="26">
        <f t="shared" si="2"/>
        <v>27</v>
      </c>
      <c r="H12" s="26">
        <f t="shared" ref="H12:I17" si="3">SUM(N12,T12,Z12,AF12)</f>
        <v>18</v>
      </c>
      <c r="I12" s="26">
        <f t="shared" si="3"/>
        <v>9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7">
        <f t="shared" si="0"/>
        <v>4</v>
      </c>
      <c r="N12" s="26">
        <v>18</v>
      </c>
      <c r="O12" s="26">
        <v>9</v>
      </c>
      <c r="P12" s="26"/>
      <c r="Q12" s="26"/>
      <c r="R12" s="26"/>
      <c r="S12" s="27">
        <v>4</v>
      </c>
      <c r="T12" s="26"/>
      <c r="U12" s="26"/>
      <c r="V12" s="26"/>
      <c r="W12" s="26"/>
      <c r="X12" s="26"/>
      <c r="Y12" s="27"/>
      <c r="Z12" s="26"/>
      <c r="AA12" s="26"/>
      <c r="AB12" s="26"/>
      <c r="AC12" s="26"/>
      <c r="AD12" s="26"/>
      <c r="AE12" s="27"/>
      <c r="AF12" s="26"/>
      <c r="AG12" s="26"/>
      <c r="AH12" s="26"/>
      <c r="AI12" s="26"/>
      <c r="AJ12" s="26"/>
      <c r="AK12" s="27"/>
    </row>
    <row r="13" spans="2:37" x14ac:dyDescent="0.25">
      <c r="B13" s="94"/>
      <c r="C13" s="94"/>
      <c r="D13" s="94"/>
      <c r="E13" s="25" t="s">
        <v>30</v>
      </c>
      <c r="F13" s="76" t="s">
        <v>31</v>
      </c>
      <c r="G13" s="26">
        <v>18</v>
      </c>
      <c r="H13" s="26">
        <f t="shared" si="3"/>
        <v>18</v>
      </c>
      <c r="I13" s="26">
        <f t="shared" si="3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7">
        <f t="shared" si="0"/>
        <v>2</v>
      </c>
      <c r="N13" s="26"/>
      <c r="O13" s="26"/>
      <c r="P13" s="26"/>
      <c r="Q13" s="26"/>
      <c r="R13" s="26"/>
      <c r="S13" s="27"/>
      <c r="T13" s="26"/>
      <c r="U13" s="26"/>
      <c r="V13" s="26"/>
      <c r="W13" s="26"/>
      <c r="X13" s="26"/>
      <c r="Y13" s="27"/>
      <c r="Z13" s="26"/>
      <c r="AA13" s="26"/>
      <c r="AB13" s="26"/>
      <c r="AC13" s="26"/>
      <c r="AD13" s="26"/>
      <c r="AE13" s="27"/>
      <c r="AF13" s="26">
        <v>18</v>
      </c>
      <c r="AG13" s="26"/>
      <c r="AH13" s="26"/>
      <c r="AI13" s="26"/>
      <c r="AJ13" s="26"/>
      <c r="AK13" s="27">
        <v>2</v>
      </c>
    </row>
    <row r="14" spans="2:37" x14ac:dyDescent="0.25">
      <c r="B14" s="94"/>
      <c r="C14" s="94"/>
      <c r="D14" s="94"/>
      <c r="E14" s="25" t="s">
        <v>32</v>
      </c>
      <c r="F14" s="76" t="s">
        <v>28</v>
      </c>
      <c r="G14" s="26">
        <f t="shared" si="2"/>
        <v>27</v>
      </c>
      <c r="H14" s="26">
        <f t="shared" si="3"/>
        <v>9</v>
      </c>
      <c r="I14" s="26">
        <f t="shared" si="3"/>
        <v>18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7">
        <f t="shared" si="0"/>
        <v>4</v>
      </c>
      <c r="N14" s="26"/>
      <c r="O14" s="26"/>
      <c r="P14" s="26"/>
      <c r="Q14" s="26"/>
      <c r="R14" s="26"/>
      <c r="S14" s="28"/>
      <c r="T14" s="26">
        <v>9</v>
      </c>
      <c r="U14" s="26">
        <v>18</v>
      </c>
      <c r="V14" s="26"/>
      <c r="W14" s="26"/>
      <c r="X14" s="26"/>
      <c r="Y14" s="28">
        <v>4</v>
      </c>
      <c r="Z14" s="26"/>
      <c r="AA14" s="26"/>
      <c r="AB14" s="26"/>
      <c r="AC14" s="26"/>
      <c r="AD14" s="26"/>
      <c r="AE14" s="27"/>
      <c r="AF14" s="26"/>
      <c r="AG14" s="26"/>
      <c r="AH14" s="26"/>
      <c r="AI14" s="26"/>
      <c r="AJ14" s="26"/>
      <c r="AK14" s="27"/>
    </row>
    <row r="15" spans="2:37" x14ac:dyDescent="0.25">
      <c r="B15" s="95"/>
      <c r="C15" s="96"/>
      <c r="D15" s="97"/>
      <c r="E15" s="25" t="s">
        <v>33</v>
      </c>
      <c r="F15" s="76" t="s">
        <v>28</v>
      </c>
      <c r="G15" s="26">
        <f t="shared" si="2"/>
        <v>27</v>
      </c>
      <c r="H15" s="26">
        <f t="shared" si="3"/>
        <v>9</v>
      </c>
      <c r="I15" s="26">
        <f t="shared" si="3"/>
        <v>18</v>
      </c>
      <c r="J15" s="26">
        <f t="shared" si="0"/>
        <v>0</v>
      </c>
      <c r="K15" s="26">
        <f t="shared" si="0"/>
        <v>0</v>
      </c>
      <c r="L15" s="26">
        <f t="shared" si="0"/>
        <v>0</v>
      </c>
      <c r="M15" s="27">
        <f t="shared" si="0"/>
        <v>3</v>
      </c>
      <c r="N15" s="26">
        <v>9</v>
      </c>
      <c r="O15" s="26">
        <v>18</v>
      </c>
      <c r="P15" s="26"/>
      <c r="Q15" s="26"/>
      <c r="R15" s="26"/>
      <c r="S15" s="28">
        <v>3</v>
      </c>
      <c r="T15" s="26"/>
      <c r="U15" s="26"/>
      <c r="V15" s="26"/>
      <c r="W15" s="26"/>
      <c r="X15" s="26"/>
      <c r="Y15" s="28"/>
      <c r="Z15" s="26"/>
      <c r="AA15" s="26"/>
      <c r="AB15" s="26"/>
      <c r="AC15" s="26"/>
      <c r="AD15" s="26"/>
      <c r="AE15" s="27"/>
      <c r="AF15" s="26"/>
      <c r="AG15" s="26"/>
      <c r="AH15" s="26"/>
      <c r="AI15" s="26"/>
      <c r="AJ15" s="26"/>
      <c r="AK15" s="27"/>
    </row>
    <row r="16" spans="2:37" x14ac:dyDescent="0.25">
      <c r="B16" s="94"/>
      <c r="C16" s="94"/>
      <c r="D16" s="94"/>
      <c r="E16" s="25" t="s">
        <v>35</v>
      </c>
      <c r="F16" s="76" t="s">
        <v>31</v>
      </c>
      <c r="G16" s="26">
        <f t="shared" si="2"/>
        <v>27</v>
      </c>
      <c r="H16" s="26">
        <f t="shared" si="3"/>
        <v>18</v>
      </c>
      <c r="I16" s="26">
        <f t="shared" si="3"/>
        <v>9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27">
        <f t="shared" si="0"/>
        <v>3</v>
      </c>
      <c r="N16" s="26">
        <v>18</v>
      </c>
      <c r="O16" s="26">
        <v>9</v>
      </c>
      <c r="P16" s="26"/>
      <c r="Q16" s="26"/>
      <c r="R16" s="26"/>
      <c r="S16" s="28">
        <v>3</v>
      </c>
      <c r="T16" s="26"/>
      <c r="U16" s="26"/>
      <c r="V16" s="26"/>
      <c r="W16" s="26"/>
      <c r="X16" s="26"/>
      <c r="Y16" s="29"/>
      <c r="Z16" s="26"/>
      <c r="AA16" s="26"/>
      <c r="AB16" s="26"/>
      <c r="AC16" s="26"/>
      <c r="AD16" s="26"/>
      <c r="AE16" s="30"/>
      <c r="AF16" s="26"/>
      <c r="AG16" s="26"/>
      <c r="AH16" s="26"/>
      <c r="AI16" s="26"/>
      <c r="AJ16" s="26"/>
      <c r="AK16" s="30"/>
    </row>
    <row r="17" spans="2:38" ht="18" customHeight="1" x14ac:dyDescent="0.25">
      <c r="B17" s="82" t="s">
        <v>36</v>
      </c>
      <c r="C17" s="82"/>
      <c r="D17" s="82"/>
      <c r="E17" s="82"/>
      <c r="F17" s="22"/>
      <c r="G17" s="23">
        <f>SUM(H17:L17)</f>
        <v>216</v>
      </c>
      <c r="H17" s="31">
        <f t="shared" si="3"/>
        <v>81</v>
      </c>
      <c r="I17" s="31">
        <f t="shared" si="3"/>
        <v>72</v>
      </c>
      <c r="J17" s="31">
        <f t="shared" si="0"/>
        <v>0</v>
      </c>
      <c r="K17" s="31">
        <f t="shared" si="0"/>
        <v>9</v>
      </c>
      <c r="L17" s="31">
        <f t="shared" si="0"/>
        <v>54</v>
      </c>
      <c r="M17" s="31">
        <f>SUM(S17,Y17,AE17,AK17)</f>
        <v>45</v>
      </c>
      <c r="N17" s="23">
        <f t="shared" ref="N17:AK17" si="4">SUM(N18:N27)</f>
        <v>54</v>
      </c>
      <c r="O17" s="23">
        <f t="shared" si="4"/>
        <v>45</v>
      </c>
      <c r="P17" s="23">
        <f t="shared" si="4"/>
        <v>0</v>
      </c>
      <c r="Q17" s="23">
        <f t="shared" si="4"/>
        <v>9</v>
      </c>
      <c r="R17" s="23">
        <f t="shared" si="4"/>
        <v>0</v>
      </c>
      <c r="S17" s="32">
        <f>SUM(S18:S27)</f>
        <v>16</v>
      </c>
      <c r="T17" s="23">
        <f t="shared" si="4"/>
        <v>18</v>
      </c>
      <c r="U17" s="23">
        <f t="shared" si="4"/>
        <v>18</v>
      </c>
      <c r="V17" s="23">
        <f t="shared" si="4"/>
        <v>0</v>
      </c>
      <c r="W17" s="23">
        <f t="shared" si="4"/>
        <v>0</v>
      </c>
      <c r="X17" s="23">
        <f t="shared" si="4"/>
        <v>18</v>
      </c>
      <c r="Y17" s="32">
        <f>SUM(Y18:Y27)</f>
        <v>8</v>
      </c>
      <c r="Z17" s="23">
        <f t="shared" si="4"/>
        <v>9</v>
      </c>
      <c r="AA17" s="23">
        <f t="shared" si="4"/>
        <v>9</v>
      </c>
      <c r="AB17" s="23">
        <f t="shared" si="4"/>
        <v>0</v>
      </c>
      <c r="AC17" s="23">
        <f t="shared" si="4"/>
        <v>0</v>
      </c>
      <c r="AD17" s="23">
        <f t="shared" si="4"/>
        <v>18</v>
      </c>
      <c r="AE17" s="24">
        <f>SUM(AE18:AE27)</f>
        <v>5</v>
      </c>
      <c r="AF17" s="23">
        <f t="shared" si="4"/>
        <v>0</v>
      </c>
      <c r="AG17" s="23">
        <f t="shared" si="4"/>
        <v>0</v>
      </c>
      <c r="AH17" s="23">
        <f t="shared" si="4"/>
        <v>0</v>
      </c>
      <c r="AI17" s="23">
        <f t="shared" si="4"/>
        <v>0</v>
      </c>
      <c r="AJ17" s="23">
        <f t="shared" si="4"/>
        <v>18</v>
      </c>
      <c r="AK17" s="24">
        <f t="shared" si="4"/>
        <v>16</v>
      </c>
    </row>
    <row r="18" spans="2:38" x14ac:dyDescent="0.25">
      <c r="B18" s="91"/>
      <c r="C18" s="91"/>
      <c r="D18" s="91"/>
      <c r="E18" s="25" t="s">
        <v>37</v>
      </c>
      <c r="F18" s="76" t="s">
        <v>28</v>
      </c>
      <c r="G18" s="26">
        <f>SUM(H18:L18)</f>
        <v>18</v>
      </c>
      <c r="H18" s="26">
        <f>SUM(N18,T18,Z18,AF18)</f>
        <v>9</v>
      </c>
      <c r="I18" s="26">
        <f>SUM(O18,U18,AA18,AG18)</f>
        <v>9</v>
      </c>
      <c r="J18" s="26">
        <f t="shared" si="0"/>
        <v>0</v>
      </c>
      <c r="K18" s="26">
        <f t="shared" si="0"/>
        <v>0</v>
      </c>
      <c r="L18" s="26">
        <f t="shared" si="0"/>
        <v>0</v>
      </c>
      <c r="M18" s="27">
        <f t="shared" si="0"/>
        <v>3</v>
      </c>
      <c r="N18" s="26"/>
      <c r="O18" s="26"/>
      <c r="P18" s="26"/>
      <c r="Q18" s="26"/>
      <c r="R18" s="26"/>
      <c r="S18" s="28"/>
      <c r="T18" s="26">
        <v>9</v>
      </c>
      <c r="U18" s="26">
        <v>9</v>
      </c>
      <c r="V18" s="26"/>
      <c r="W18" s="26"/>
      <c r="X18" s="26"/>
      <c r="Y18" s="28">
        <v>3</v>
      </c>
      <c r="Z18" s="26"/>
      <c r="AA18" s="26"/>
      <c r="AB18" s="26"/>
      <c r="AC18" s="26"/>
      <c r="AD18" s="26"/>
      <c r="AE18" s="30"/>
      <c r="AF18" s="26"/>
      <c r="AG18" s="26"/>
      <c r="AH18" s="26"/>
      <c r="AI18" s="26"/>
      <c r="AJ18" s="26"/>
      <c r="AK18" s="30"/>
    </row>
    <row r="19" spans="2:38" x14ac:dyDescent="0.25">
      <c r="B19" s="91"/>
      <c r="C19" s="91"/>
      <c r="D19" s="91"/>
      <c r="E19" s="25" t="s">
        <v>38</v>
      </c>
      <c r="F19" s="76" t="s">
        <v>31</v>
      </c>
      <c r="G19" s="26">
        <f t="shared" ref="G19:G26" si="5">SUM(H19:L19)</f>
        <v>18</v>
      </c>
      <c r="H19" s="26">
        <f t="shared" ref="H19:L34" si="6">SUM(N19,T19,Z19,AF19)</f>
        <v>9</v>
      </c>
      <c r="I19" s="26">
        <f t="shared" si="6"/>
        <v>9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7">
        <f t="shared" si="0"/>
        <v>3</v>
      </c>
      <c r="N19" s="26">
        <v>9</v>
      </c>
      <c r="O19" s="26">
        <v>9</v>
      </c>
      <c r="P19" s="26"/>
      <c r="Q19" s="26"/>
      <c r="R19" s="26"/>
      <c r="S19" s="28">
        <v>3</v>
      </c>
      <c r="T19" s="26"/>
      <c r="U19" s="26"/>
      <c r="V19" s="26"/>
      <c r="W19" s="26"/>
      <c r="X19" s="26"/>
      <c r="Y19" s="28"/>
      <c r="Z19" s="26"/>
      <c r="AA19" s="26"/>
      <c r="AB19" s="26"/>
      <c r="AC19" s="26"/>
      <c r="AD19" s="26"/>
      <c r="AE19" s="27"/>
      <c r="AF19" s="26"/>
      <c r="AG19" s="26"/>
      <c r="AH19" s="26"/>
      <c r="AI19" s="26"/>
      <c r="AJ19" s="26"/>
      <c r="AK19" s="27"/>
    </row>
    <row r="20" spans="2:38" x14ac:dyDescent="0.25">
      <c r="B20" s="83"/>
      <c r="C20" s="84"/>
      <c r="D20" s="85"/>
      <c r="E20" s="33" t="s">
        <v>39</v>
      </c>
      <c r="F20" s="77" t="s">
        <v>28</v>
      </c>
      <c r="G20" s="27">
        <v>18</v>
      </c>
      <c r="H20" s="26">
        <f t="shared" si="6"/>
        <v>9</v>
      </c>
      <c r="I20" s="26">
        <f t="shared" si="6"/>
        <v>9</v>
      </c>
      <c r="J20" s="27">
        <v>0</v>
      </c>
      <c r="K20" s="27">
        <v>0</v>
      </c>
      <c r="L20" s="27">
        <v>0</v>
      </c>
      <c r="M20" s="27">
        <f t="shared" si="0"/>
        <v>2</v>
      </c>
      <c r="N20" s="28">
        <v>9</v>
      </c>
      <c r="O20" s="28">
        <v>9</v>
      </c>
      <c r="P20" s="28"/>
      <c r="Q20" s="28"/>
      <c r="R20" s="28"/>
      <c r="S20" s="28">
        <v>2</v>
      </c>
      <c r="T20" s="28"/>
      <c r="U20" s="28"/>
      <c r="V20" s="28"/>
      <c r="W20" s="28"/>
      <c r="X20" s="28"/>
      <c r="Y20" s="28"/>
      <c r="Z20" s="28"/>
      <c r="AA20" s="28"/>
      <c r="AB20" s="28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2:38" ht="31.5" x14ac:dyDescent="0.25">
      <c r="B21" s="91"/>
      <c r="C21" s="91"/>
      <c r="D21" s="91"/>
      <c r="E21" s="25" t="s">
        <v>40</v>
      </c>
      <c r="F21" s="76" t="s">
        <v>31</v>
      </c>
      <c r="G21" s="26">
        <f t="shared" si="5"/>
        <v>18</v>
      </c>
      <c r="H21" s="26">
        <f t="shared" si="6"/>
        <v>9</v>
      </c>
      <c r="I21" s="26">
        <f t="shared" si="6"/>
        <v>9</v>
      </c>
      <c r="J21" s="26">
        <f t="shared" si="0"/>
        <v>0</v>
      </c>
      <c r="K21" s="26">
        <f t="shared" si="0"/>
        <v>0</v>
      </c>
      <c r="L21" s="26">
        <f t="shared" si="0"/>
        <v>0</v>
      </c>
      <c r="M21" s="27">
        <f t="shared" si="0"/>
        <v>3</v>
      </c>
      <c r="N21" s="26">
        <v>9</v>
      </c>
      <c r="O21" s="26">
        <v>9</v>
      </c>
      <c r="P21" s="26"/>
      <c r="Q21" s="26"/>
      <c r="R21" s="26"/>
      <c r="S21" s="28">
        <v>3</v>
      </c>
      <c r="T21" s="26"/>
      <c r="U21" s="26"/>
      <c r="V21" s="26"/>
      <c r="W21" s="26"/>
      <c r="X21" s="26"/>
      <c r="Y21" s="28"/>
      <c r="Z21" s="26"/>
      <c r="AA21" s="26"/>
      <c r="AB21" s="26"/>
      <c r="AC21" s="26"/>
      <c r="AD21" s="26"/>
      <c r="AE21" s="27"/>
      <c r="AF21" s="26"/>
      <c r="AG21" s="26"/>
      <c r="AH21" s="26"/>
      <c r="AI21" s="26"/>
      <c r="AJ21" s="26"/>
      <c r="AK21" s="27"/>
    </row>
    <row r="22" spans="2:38" x14ac:dyDescent="0.25">
      <c r="B22" s="91"/>
      <c r="C22" s="91"/>
      <c r="D22" s="91"/>
      <c r="E22" s="25" t="s">
        <v>41</v>
      </c>
      <c r="F22" s="76" t="s">
        <v>28</v>
      </c>
      <c r="G22" s="26">
        <f t="shared" si="5"/>
        <v>18</v>
      </c>
      <c r="H22" s="26">
        <f t="shared" si="6"/>
        <v>9</v>
      </c>
      <c r="I22" s="26">
        <f t="shared" si="6"/>
        <v>9</v>
      </c>
      <c r="J22" s="26">
        <f t="shared" si="0"/>
        <v>0</v>
      </c>
      <c r="K22" s="26">
        <f t="shared" si="0"/>
        <v>0</v>
      </c>
      <c r="L22" s="26">
        <f t="shared" si="0"/>
        <v>0</v>
      </c>
      <c r="M22" s="27">
        <f t="shared" si="0"/>
        <v>3</v>
      </c>
      <c r="N22" s="26"/>
      <c r="O22" s="26"/>
      <c r="P22" s="26"/>
      <c r="Q22" s="26"/>
      <c r="R22" s="26"/>
      <c r="S22" s="28"/>
      <c r="T22" s="26">
        <v>9</v>
      </c>
      <c r="U22" s="26">
        <v>9</v>
      </c>
      <c r="V22" s="26"/>
      <c r="W22" s="26"/>
      <c r="X22" s="26"/>
      <c r="Y22" s="28">
        <v>3</v>
      </c>
      <c r="Z22" s="26"/>
      <c r="AA22" s="26"/>
      <c r="AB22" s="26"/>
      <c r="AC22" s="26"/>
      <c r="AD22" s="26"/>
      <c r="AE22" s="27"/>
      <c r="AF22" s="26"/>
      <c r="AG22" s="26"/>
      <c r="AH22" s="26"/>
      <c r="AI22" s="26"/>
      <c r="AJ22" s="26"/>
      <c r="AK22" s="27"/>
    </row>
    <row r="23" spans="2:38" x14ac:dyDescent="0.25">
      <c r="B23" s="83"/>
      <c r="C23" s="84"/>
      <c r="D23" s="85"/>
      <c r="E23" s="25" t="s">
        <v>42</v>
      </c>
      <c r="F23" s="76" t="s">
        <v>31</v>
      </c>
      <c r="G23" s="26">
        <f t="shared" si="5"/>
        <v>18</v>
      </c>
      <c r="H23" s="26">
        <f t="shared" si="6"/>
        <v>9</v>
      </c>
      <c r="I23" s="26">
        <f t="shared" si="6"/>
        <v>0</v>
      </c>
      <c r="J23" s="26">
        <f>SUM(P23,V23,AB23,AH23)</f>
        <v>0</v>
      </c>
      <c r="K23" s="26">
        <v>9</v>
      </c>
      <c r="L23" s="26">
        <f>SUM(R23,X23,AD23,AJ23)</f>
        <v>0</v>
      </c>
      <c r="M23" s="27">
        <v>3</v>
      </c>
      <c r="N23" s="26">
        <v>9</v>
      </c>
      <c r="O23" s="26"/>
      <c r="P23" s="26"/>
      <c r="Q23" s="26">
        <v>9</v>
      </c>
      <c r="R23" s="26"/>
      <c r="S23" s="28">
        <v>3</v>
      </c>
      <c r="T23" s="26"/>
      <c r="U23" s="26"/>
      <c r="V23" s="26"/>
      <c r="W23" s="26"/>
      <c r="X23" s="26"/>
      <c r="Y23" s="28"/>
      <c r="Z23" s="26"/>
      <c r="AA23" s="26"/>
      <c r="AB23" s="26"/>
      <c r="AC23" s="26"/>
      <c r="AD23" s="26"/>
      <c r="AE23" s="27"/>
      <c r="AF23" s="26"/>
      <c r="AG23" s="26"/>
      <c r="AH23" s="26"/>
      <c r="AI23" s="26"/>
      <c r="AJ23" s="26"/>
      <c r="AK23" s="27"/>
    </row>
    <row r="24" spans="2:38" x14ac:dyDescent="0.25">
      <c r="B24" s="83"/>
      <c r="C24" s="84"/>
      <c r="D24" s="85"/>
      <c r="E24" s="33" t="s">
        <v>43</v>
      </c>
      <c r="F24" s="77" t="s">
        <v>28</v>
      </c>
      <c r="G24" s="27">
        <v>18</v>
      </c>
      <c r="H24" s="26">
        <f t="shared" si="6"/>
        <v>9</v>
      </c>
      <c r="I24" s="26">
        <f t="shared" si="6"/>
        <v>9</v>
      </c>
      <c r="J24" s="27">
        <v>0</v>
      </c>
      <c r="K24" s="27">
        <v>0</v>
      </c>
      <c r="L24" s="27">
        <v>0</v>
      </c>
      <c r="M24" s="27">
        <v>3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>
        <v>9</v>
      </c>
      <c r="AA24" s="28">
        <v>9</v>
      </c>
      <c r="AB24" s="28"/>
      <c r="AC24" s="27"/>
      <c r="AD24" s="27"/>
      <c r="AE24" s="27">
        <v>3</v>
      </c>
      <c r="AF24" s="27"/>
      <c r="AG24" s="27"/>
      <c r="AH24" s="27"/>
      <c r="AI24" s="27"/>
      <c r="AJ24" s="27"/>
      <c r="AK24" s="27"/>
    </row>
    <row r="25" spans="2:38" x14ac:dyDescent="0.25">
      <c r="B25" s="83"/>
      <c r="C25" s="84"/>
      <c r="D25" s="85"/>
      <c r="E25" s="34" t="s">
        <v>44</v>
      </c>
      <c r="F25" s="77" t="s">
        <v>31</v>
      </c>
      <c r="G25" s="27">
        <v>18</v>
      </c>
      <c r="H25" s="26">
        <f t="shared" si="6"/>
        <v>9</v>
      </c>
      <c r="I25" s="26">
        <f t="shared" si="6"/>
        <v>9</v>
      </c>
      <c r="J25" s="27">
        <f t="shared" si="6"/>
        <v>0</v>
      </c>
      <c r="K25" s="27">
        <f t="shared" si="6"/>
        <v>0</v>
      </c>
      <c r="L25" s="27">
        <f t="shared" si="6"/>
        <v>0</v>
      </c>
      <c r="M25" s="27">
        <f t="shared" si="0"/>
        <v>2</v>
      </c>
      <c r="N25" s="28">
        <v>9</v>
      </c>
      <c r="O25" s="28">
        <v>9</v>
      </c>
      <c r="P25" s="28"/>
      <c r="Q25" s="28"/>
      <c r="R25" s="28"/>
      <c r="S25" s="28">
        <v>2</v>
      </c>
      <c r="T25" s="28"/>
      <c r="U25" s="28"/>
      <c r="V25" s="28"/>
      <c r="W25" s="28"/>
      <c r="X25" s="28"/>
      <c r="Y25" s="28"/>
      <c r="Z25" s="28"/>
      <c r="AA25" s="28"/>
      <c r="AB25" s="28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2:38" x14ac:dyDescent="0.25">
      <c r="B26" s="91"/>
      <c r="C26" s="91"/>
      <c r="D26" s="91"/>
      <c r="E26" s="35" t="s">
        <v>45</v>
      </c>
      <c r="F26" s="76" t="s">
        <v>28</v>
      </c>
      <c r="G26" s="26">
        <f t="shared" si="5"/>
        <v>18</v>
      </c>
      <c r="H26" s="26">
        <f t="shared" si="6"/>
        <v>9</v>
      </c>
      <c r="I26" s="26">
        <f t="shared" si="6"/>
        <v>9</v>
      </c>
      <c r="J26" s="26">
        <f>SUM(P26,V26,AB26,AH26)</f>
        <v>0</v>
      </c>
      <c r="K26" s="26">
        <f>SUM(Q26,W26,AC26,AI26)</f>
        <v>0</v>
      </c>
      <c r="L26" s="26">
        <f>SUM(R26,X26,AD26,AJ26)</f>
        <v>0</v>
      </c>
      <c r="M26" s="27">
        <f t="shared" ref="M26" si="7">SUM(S26,Y26,AE26,AK26)</f>
        <v>3</v>
      </c>
      <c r="N26" s="26">
        <v>9</v>
      </c>
      <c r="O26" s="26">
        <v>9</v>
      </c>
      <c r="P26" s="26"/>
      <c r="Q26" s="26"/>
      <c r="R26" s="26"/>
      <c r="S26" s="28">
        <v>3</v>
      </c>
      <c r="T26" s="26"/>
      <c r="U26" s="26"/>
      <c r="V26" s="26"/>
      <c r="W26" s="26"/>
      <c r="X26" s="26"/>
      <c r="Y26" s="28"/>
      <c r="Z26" s="26"/>
      <c r="AA26" s="26"/>
      <c r="AB26" s="26"/>
      <c r="AC26" s="26"/>
      <c r="AD26" s="26"/>
      <c r="AE26" s="27"/>
      <c r="AF26" s="26"/>
      <c r="AG26" s="26"/>
      <c r="AH26" s="26"/>
      <c r="AI26" s="26"/>
      <c r="AJ26" s="26"/>
      <c r="AK26" s="27"/>
    </row>
    <row r="27" spans="2:38" x14ac:dyDescent="0.25">
      <c r="B27" s="91"/>
      <c r="C27" s="91"/>
      <c r="D27" s="91"/>
      <c r="E27" s="35" t="s">
        <v>46</v>
      </c>
      <c r="F27" s="76" t="s">
        <v>31</v>
      </c>
      <c r="G27" s="26">
        <f>SUM(N27:R27,T27:X27,Z27:AD27,AF27:AJ27)</f>
        <v>54</v>
      </c>
      <c r="H27" s="26">
        <f t="shared" si="6"/>
        <v>0</v>
      </c>
      <c r="I27" s="26">
        <f t="shared" si="6"/>
        <v>0</v>
      </c>
      <c r="J27" s="26">
        <f t="shared" si="6"/>
        <v>0</v>
      </c>
      <c r="K27" s="26">
        <f t="shared" si="6"/>
        <v>0</v>
      </c>
      <c r="L27" s="26">
        <v>36</v>
      </c>
      <c r="M27" s="27">
        <v>20</v>
      </c>
      <c r="N27" s="26"/>
      <c r="O27" s="26"/>
      <c r="P27" s="26"/>
      <c r="Q27" s="26"/>
      <c r="R27" s="26"/>
      <c r="S27" s="28"/>
      <c r="T27" s="26"/>
      <c r="U27" s="26"/>
      <c r="V27" s="26"/>
      <c r="W27" s="26"/>
      <c r="X27" s="26">
        <v>18</v>
      </c>
      <c r="Y27" s="28">
        <v>2</v>
      </c>
      <c r="Z27" s="26"/>
      <c r="AA27" s="26"/>
      <c r="AB27" s="26"/>
      <c r="AC27" s="26"/>
      <c r="AD27" s="26">
        <v>18</v>
      </c>
      <c r="AE27" s="27">
        <v>2</v>
      </c>
      <c r="AF27" s="26"/>
      <c r="AG27" s="26"/>
      <c r="AH27" s="26"/>
      <c r="AI27" s="26"/>
      <c r="AJ27" s="26">
        <v>18</v>
      </c>
      <c r="AK27" s="27">
        <v>16</v>
      </c>
    </row>
    <row r="28" spans="2:38" s="36" customFormat="1" ht="19.7" customHeight="1" x14ac:dyDescent="0.25">
      <c r="B28" s="82" t="s">
        <v>47</v>
      </c>
      <c r="C28" s="82"/>
      <c r="D28" s="82"/>
      <c r="E28" s="82"/>
      <c r="F28" s="23"/>
      <c r="G28" s="31">
        <f>SUM(H28:L28)</f>
        <v>171</v>
      </c>
      <c r="H28" s="31">
        <f t="shared" ref="H28:L28" si="8">N28+T28+Z28+AF28</f>
        <v>54</v>
      </c>
      <c r="I28" s="31">
        <f>O28+U28+AA28+AG28</f>
        <v>45</v>
      </c>
      <c r="J28" s="31">
        <f t="shared" si="8"/>
        <v>72</v>
      </c>
      <c r="K28" s="31">
        <f t="shared" si="8"/>
        <v>0</v>
      </c>
      <c r="L28" s="31">
        <f t="shared" si="8"/>
        <v>0</v>
      </c>
      <c r="M28" s="31">
        <f>S28+Y28+AE28+AK28</f>
        <v>29</v>
      </c>
      <c r="N28" s="31">
        <f t="shared" ref="N28:AD28" si="9">SUM(N29:N43)</f>
        <v>0</v>
      </c>
      <c r="O28" s="31">
        <f t="shared" si="9"/>
        <v>0</v>
      </c>
      <c r="P28" s="31">
        <f t="shared" si="9"/>
        <v>0</v>
      </c>
      <c r="Q28" s="31">
        <f t="shared" si="9"/>
        <v>0</v>
      </c>
      <c r="R28" s="31">
        <f t="shared" si="9"/>
        <v>0</v>
      </c>
      <c r="S28" s="31">
        <f t="shared" si="9"/>
        <v>0</v>
      </c>
      <c r="T28" s="31">
        <f>SUM(T29:T43)</f>
        <v>27</v>
      </c>
      <c r="U28" s="31">
        <f t="shared" si="9"/>
        <v>18</v>
      </c>
      <c r="V28" s="31">
        <f>SUM(V29:V43)-18</f>
        <v>36</v>
      </c>
      <c r="W28" s="31">
        <f t="shared" si="9"/>
        <v>0</v>
      </c>
      <c r="X28" s="31">
        <f t="shared" si="9"/>
        <v>0</v>
      </c>
      <c r="Y28" s="31">
        <f>SUM(Y29:Y43)-3</f>
        <v>14</v>
      </c>
      <c r="Z28" s="31">
        <f t="shared" si="9"/>
        <v>27</v>
      </c>
      <c r="AA28" s="31">
        <f t="shared" si="9"/>
        <v>27</v>
      </c>
      <c r="AB28" s="31">
        <f>SUM(AB29:AB43)-72</f>
        <v>36</v>
      </c>
      <c r="AC28" s="31">
        <f t="shared" si="9"/>
        <v>0</v>
      </c>
      <c r="AD28" s="31">
        <f t="shared" si="9"/>
        <v>0</v>
      </c>
      <c r="AE28" s="31">
        <f>SUM(AE29:AE43)-12</f>
        <v>15</v>
      </c>
      <c r="AF28" s="31">
        <f t="shared" ref="AF28:AK28" si="10">SUM(AF29:AF43)</f>
        <v>0</v>
      </c>
      <c r="AG28" s="31">
        <f t="shared" si="10"/>
        <v>0</v>
      </c>
      <c r="AH28" s="31">
        <f t="shared" si="10"/>
        <v>0</v>
      </c>
      <c r="AI28" s="31">
        <f t="shared" si="10"/>
        <v>0</v>
      </c>
      <c r="AJ28" s="31">
        <f t="shared" si="10"/>
        <v>0</v>
      </c>
      <c r="AK28" s="31">
        <f t="shared" si="10"/>
        <v>0</v>
      </c>
    </row>
    <row r="29" spans="2:38" ht="15" customHeight="1" x14ac:dyDescent="0.25">
      <c r="B29" s="37"/>
      <c r="C29" s="89" t="s">
        <v>48</v>
      </c>
      <c r="D29" s="92" t="s">
        <v>49</v>
      </c>
      <c r="E29" s="38" t="s">
        <v>50</v>
      </c>
      <c r="F29" s="26" t="s">
        <v>31</v>
      </c>
      <c r="G29" s="26">
        <f>SUM(N29,T29,Z29,AF29)</f>
        <v>9</v>
      </c>
      <c r="H29" s="26">
        <f>SUM(N29,T29,Z29,AF29)</f>
        <v>9</v>
      </c>
      <c r="I29" s="26">
        <f>SUM(O29,U29,AA29,AG29)</f>
        <v>0</v>
      </c>
      <c r="J29" s="26">
        <f t="shared" si="6"/>
        <v>0</v>
      </c>
      <c r="K29" s="26">
        <f t="shared" si="6"/>
        <v>0</v>
      </c>
      <c r="L29" s="26">
        <v>0</v>
      </c>
      <c r="M29" s="30">
        <f t="shared" ref="M29:M43" si="11">SUM(S29,Y29,AE29,AK29)</f>
        <v>2</v>
      </c>
      <c r="N29" s="26"/>
      <c r="O29" s="26"/>
      <c r="P29" s="26"/>
      <c r="Q29" s="26"/>
      <c r="R29" s="26"/>
      <c r="S29" s="27"/>
      <c r="T29" s="26">
        <v>9</v>
      </c>
      <c r="U29" s="26"/>
      <c r="V29" s="26"/>
      <c r="W29" s="26"/>
      <c r="X29" s="26"/>
      <c r="Y29" s="27">
        <v>2</v>
      </c>
      <c r="Z29" s="26"/>
      <c r="AA29" s="26"/>
      <c r="AB29" s="26"/>
      <c r="AC29" s="26"/>
      <c r="AD29" s="26"/>
      <c r="AE29" s="27"/>
      <c r="AF29" s="26"/>
      <c r="AG29" s="26"/>
      <c r="AH29" s="26"/>
      <c r="AI29" s="26"/>
      <c r="AJ29" s="26"/>
      <c r="AK29" s="27"/>
      <c r="AL29" s="39"/>
    </row>
    <row r="30" spans="2:38" ht="15" customHeight="1" x14ac:dyDescent="0.25">
      <c r="B30" s="37"/>
      <c r="C30" s="89"/>
      <c r="D30" s="92"/>
      <c r="E30" s="25" t="s">
        <v>51</v>
      </c>
      <c r="F30" s="26" t="s">
        <v>31</v>
      </c>
      <c r="G30" s="26">
        <f t="shared" ref="G30:G50" si="12">SUM(H30:L30)</f>
        <v>18</v>
      </c>
      <c r="H30" s="26">
        <f t="shared" ref="H30:M59" si="13">SUM(N30,T30,Z30,AF30)</f>
        <v>9</v>
      </c>
      <c r="I30" s="26">
        <f t="shared" si="13"/>
        <v>9</v>
      </c>
      <c r="J30" s="26">
        <f t="shared" si="6"/>
        <v>0</v>
      </c>
      <c r="K30" s="26">
        <f t="shared" si="6"/>
        <v>0</v>
      </c>
      <c r="L30" s="26">
        <v>0</v>
      </c>
      <c r="M30" s="30">
        <f t="shared" si="11"/>
        <v>3</v>
      </c>
      <c r="N30" s="26"/>
      <c r="O30" s="26"/>
      <c r="P30" s="26"/>
      <c r="Q30" s="26"/>
      <c r="R30" s="26"/>
      <c r="S30" s="27"/>
      <c r="T30" s="26">
        <v>9</v>
      </c>
      <c r="U30" s="26">
        <v>9</v>
      </c>
      <c r="V30" s="26"/>
      <c r="W30" s="26"/>
      <c r="X30" s="26"/>
      <c r="Y30" s="27">
        <v>3</v>
      </c>
      <c r="Z30" s="26"/>
      <c r="AA30" s="26"/>
      <c r="AB30" s="26"/>
      <c r="AC30" s="26"/>
      <c r="AD30" s="26"/>
      <c r="AE30" s="27"/>
      <c r="AF30" s="26"/>
      <c r="AG30" s="26"/>
      <c r="AH30" s="26"/>
      <c r="AI30" s="26"/>
      <c r="AJ30" s="26"/>
      <c r="AK30" s="27"/>
      <c r="AL30" s="39"/>
    </row>
    <row r="31" spans="2:38" x14ac:dyDescent="0.25">
      <c r="B31" s="37"/>
      <c r="C31" s="89"/>
      <c r="D31" s="92"/>
      <c r="E31" s="38" t="s">
        <v>52</v>
      </c>
      <c r="F31" s="26" t="s">
        <v>31</v>
      </c>
      <c r="G31" s="26">
        <f t="shared" si="12"/>
        <v>18</v>
      </c>
      <c r="H31" s="26">
        <f t="shared" si="13"/>
        <v>9</v>
      </c>
      <c r="I31" s="26">
        <f t="shared" si="13"/>
        <v>9</v>
      </c>
      <c r="J31" s="26">
        <f t="shared" si="6"/>
        <v>0</v>
      </c>
      <c r="K31" s="26">
        <f t="shared" si="6"/>
        <v>0</v>
      </c>
      <c r="L31" s="26">
        <v>0</v>
      </c>
      <c r="M31" s="27">
        <f t="shared" si="11"/>
        <v>3</v>
      </c>
      <c r="N31" s="26"/>
      <c r="O31" s="26"/>
      <c r="P31" s="26"/>
      <c r="Q31" s="26"/>
      <c r="R31" s="26"/>
      <c r="S31" s="27"/>
      <c r="T31" s="26">
        <v>9</v>
      </c>
      <c r="U31" s="26">
        <v>9</v>
      </c>
      <c r="V31" s="26"/>
      <c r="W31" s="26"/>
      <c r="X31" s="26"/>
      <c r="Y31" s="27">
        <v>3</v>
      </c>
      <c r="Z31" s="26"/>
      <c r="AA31" s="26"/>
      <c r="AB31" s="26"/>
      <c r="AC31" s="26"/>
      <c r="AD31" s="26"/>
      <c r="AE31" s="27"/>
      <c r="AF31" s="26"/>
      <c r="AG31" s="26"/>
      <c r="AH31" s="26"/>
      <c r="AI31" s="26"/>
      <c r="AJ31" s="26"/>
      <c r="AK31" s="27"/>
      <c r="AL31" s="39"/>
    </row>
    <row r="32" spans="2:38" x14ac:dyDescent="0.25">
      <c r="B32" s="37"/>
      <c r="C32" s="89"/>
      <c r="D32" s="92"/>
      <c r="E32" s="25" t="s">
        <v>53</v>
      </c>
      <c r="F32" s="26" t="s">
        <v>31</v>
      </c>
      <c r="G32" s="26">
        <f t="shared" si="12"/>
        <v>18</v>
      </c>
      <c r="H32" s="26">
        <f t="shared" si="13"/>
        <v>9</v>
      </c>
      <c r="I32" s="26">
        <f t="shared" si="13"/>
        <v>9</v>
      </c>
      <c r="J32" s="26">
        <f t="shared" si="6"/>
        <v>0</v>
      </c>
      <c r="K32" s="26">
        <f t="shared" si="6"/>
        <v>0</v>
      </c>
      <c r="L32" s="26">
        <v>0</v>
      </c>
      <c r="M32" s="27">
        <f t="shared" si="11"/>
        <v>3</v>
      </c>
      <c r="N32" s="26"/>
      <c r="O32" s="26"/>
      <c r="P32" s="26"/>
      <c r="Q32" s="26"/>
      <c r="R32" s="26"/>
      <c r="S32" s="27"/>
      <c r="T32" s="26"/>
      <c r="U32" s="26"/>
      <c r="V32" s="26"/>
      <c r="W32" s="26"/>
      <c r="X32" s="26"/>
      <c r="Y32" s="27"/>
      <c r="Z32" s="26">
        <v>9</v>
      </c>
      <c r="AA32" s="26">
        <v>9</v>
      </c>
      <c r="AB32" s="26"/>
      <c r="AC32" s="26"/>
      <c r="AD32" s="26"/>
      <c r="AE32" s="27">
        <v>3</v>
      </c>
      <c r="AF32" s="26"/>
      <c r="AG32" s="26"/>
      <c r="AH32" s="26"/>
      <c r="AI32" s="26"/>
      <c r="AJ32" s="26"/>
      <c r="AK32" s="27"/>
      <c r="AL32" s="39"/>
    </row>
    <row r="33" spans="2:38" x14ac:dyDescent="0.25">
      <c r="B33" s="37"/>
      <c r="C33" s="89"/>
      <c r="D33" s="92"/>
      <c r="E33" s="33" t="s">
        <v>54</v>
      </c>
      <c r="F33" s="77" t="s">
        <v>31</v>
      </c>
      <c r="G33" s="27">
        <v>18</v>
      </c>
      <c r="H33" s="26">
        <f t="shared" si="13"/>
        <v>9</v>
      </c>
      <c r="I33" s="26">
        <f t="shared" si="13"/>
        <v>9</v>
      </c>
      <c r="J33" s="26">
        <f t="shared" si="6"/>
        <v>0</v>
      </c>
      <c r="K33" s="26">
        <f t="shared" si="6"/>
        <v>0</v>
      </c>
      <c r="L33" s="27">
        <v>0</v>
      </c>
      <c r="M33" s="27">
        <v>4</v>
      </c>
      <c r="N33" s="27"/>
      <c r="O33" s="27"/>
      <c r="P33" s="27"/>
      <c r="Q33" s="27"/>
      <c r="R33" s="27"/>
      <c r="S33" s="27"/>
      <c r="T33" s="27"/>
      <c r="U33" s="28"/>
      <c r="V33" s="28"/>
      <c r="W33" s="27"/>
      <c r="X33" s="27"/>
      <c r="Y33" s="27"/>
      <c r="Z33" s="27">
        <v>9</v>
      </c>
      <c r="AA33" s="27">
        <v>9</v>
      </c>
      <c r="AB33" s="27"/>
      <c r="AC33" s="27"/>
      <c r="AD33" s="27"/>
      <c r="AE33" s="27">
        <v>3</v>
      </c>
      <c r="AF33" s="27"/>
      <c r="AG33" s="27"/>
      <c r="AH33" s="27"/>
      <c r="AI33" s="27"/>
      <c r="AJ33" s="27"/>
      <c r="AK33" s="27"/>
      <c r="AL33" s="39"/>
    </row>
    <row r="34" spans="2:38" ht="31.5" x14ac:dyDescent="0.25">
      <c r="B34" s="37"/>
      <c r="C34" s="89"/>
      <c r="D34" s="92"/>
      <c r="E34" s="40" t="s">
        <v>55</v>
      </c>
      <c r="F34" s="77" t="s">
        <v>31</v>
      </c>
      <c r="G34" s="27">
        <v>18</v>
      </c>
      <c r="H34" s="26">
        <f t="shared" si="13"/>
        <v>9</v>
      </c>
      <c r="I34" s="26">
        <f t="shared" si="13"/>
        <v>9</v>
      </c>
      <c r="J34" s="26">
        <f t="shared" si="6"/>
        <v>0</v>
      </c>
      <c r="K34" s="26">
        <f t="shared" si="6"/>
        <v>0</v>
      </c>
      <c r="L34" s="27">
        <f t="shared" si="6"/>
        <v>0</v>
      </c>
      <c r="M34" s="27">
        <f t="shared" si="11"/>
        <v>3</v>
      </c>
      <c r="N34" s="27"/>
      <c r="O34" s="27"/>
      <c r="P34" s="27"/>
      <c r="Q34" s="27"/>
      <c r="R34" s="27"/>
      <c r="S34" s="27"/>
      <c r="T34" s="27"/>
      <c r="U34" s="28"/>
      <c r="V34" s="28"/>
      <c r="W34" s="27"/>
      <c r="X34" s="27"/>
      <c r="Y34" s="27"/>
      <c r="Z34" s="27">
        <v>9</v>
      </c>
      <c r="AA34" s="27">
        <v>9</v>
      </c>
      <c r="AB34" s="27"/>
      <c r="AC34" s="27"/>
      <c r="AD34" s="27"/>
      <c r="AE34" s="27">
        <v>3</v>
      </c>
      <c r="AF34" s="27"/>
      <c r="AG34" s="27"/>
      <c r="AH34" s="27"/>
      <c r="AI34" s="27"/>
      <c r="AJ34" s="27"/>
      <c r="AK34" s="27"/>
      <c r="AL34" s="39"/>
    </row>
    <row r="35" spans="2:38" x14ac:dyDescent="0.25">
      <c r="B35" s="37"/>
      <c r="C35" s="89"/>
      <c r="D35" s="92" t="s">
        <v>56</v>
      </c>
      <c r="E35" s="25" t="s">
        <v>57</v>
      </c>
      <c r="F35" s="26" t="s">
        <v>31</v>
      </c>
      <c r="G35" s="26">
        <f t="shared" si="12"/>
        <v>18</v>
      </c>
      <c r="H35" s="26">
        <f t="shared" si="13"/>
        <v>0</v>
      </c>
      <c r="I35" s="26">
        <f t="shared" si="13"/>
        <v>0</v>
      </c>
      <c r="J35" s="26">
        <f t="shared" si="13"/>
        <v>18</v>
      </c>
      <c r="K35" s="26">
        <f t="shared" si="13"/>
        <v>0</v>
      </c>
      <c r="L35" s="26">
        <v>0</v>
      </c>
      <c r="M35" s="27">
        <f t="shared" si="11"/>
        <v>3</v>
      </c>
      <c r="N35" s="26"/>
      <c r="O35" s="26"/>
      <c r="P35" s="26"/>
      <c r="Q35" s="26"/>
      <c r="R35" s="26"/>
      <c r="S35" s="27"/>
      <c r="T35" s="26"/>
      <c r="U35" s="26"/>
      <c r="V35" s="26">
        <v>18</v>
      </c>
      <c r="W35" s="26"/>
      <c r="X35" s="26"/>
      <c r="Y35" s="27">
        <v>3</v>
      </c>
      <c r="Z35" s="26"/>
      <c r="AA35" s="26"/>
      <c r="AB35" s="26"/>
      <c r="AC35" s="26"/>
      <c r="AD35" s="26"/>
      <c r="AE35" s="27"/>
      <c r="AF35" s="26"/>
      <c r="AG35" s="26"/>
      <c r="AH35" s="26"/>
      <c r="AI35" s="26"/>
      <c r="AJ35" s="26"/>
      <c r="AK35" s="27"/>
      <c r="AL35" s="39"/>
    </row>
    <row r="36" spans="2:38" ht="15" customHeight="1" x14ac:dyDescent="0.25">
      <c r="B36" s="37"/>
      <c r="C36" s="89"/>
      <c r="D36" s="92"/>
      <c r="E36" s="25" t="s">
        <v>58</v>
      </c>
      <c r="F36" s="26" t="s">
        <v>31</v>
      </c>
      <c r="G36" s="26">
        <f t="shared" si="12"/>
        <v>18</v>
      </c>
      <c r="H36" s="26">
        <f t="shared" si="13"/>
        <v>0</v>
      </c>
      <c r="I36" s="26">
        <f t="shared" si="13"/>
        <v>0</v>
      </c>
      <c r="J36" s="26">
        <f t="shared" si="13"/>
        <v>18</v>
      </c>
      <c r="K36" s="26">
        <f t="shared" si="13"/>
        <v>0</v>
      </c>
      <c r="L36" s="26">
        <v>0</v>
      </c>
      <c r="M36" s="27">
        <f t="shared" si="11"/>
        <v>3</v>
      </c>
      <c r="N36" s="26"/>
      <c r="O36" s="26"/>
      <c r="P36" s="26"/>
      <c r="Q36" s="26"/>
      <c r="R36" s="26"/>
      <c r="S36" s="27"/>
      <c r="T36" s="26"/>
      <c r="U36" s="26"/>
      <c r="V36" s="26">
        <v>18</v>
      </c>
      <c r="W36" s="26"/>
      <c r="X36" s="26"/>
      <c r="Y36" s="27">
        <v>3</v>
      </c>
      <c r="Z36" s="26"/>
      <c r="AA36" s="26"/>
      <c r="AB36" s="26"/>
      <c r="AC36" s="26"/>
      <c r="AD36" s="26"/>
      <c r="AE36" s="27"/>
      <c r="AF36" s="26"/>
      <c r="AG36" s="26"/>
      <c r="AH36" s="26"/>
      <c r="AI36" s="26"/>
      <c r="AJ36" s="26"/>
      <c r="AK36" s="27"/>
      <c r="AL36" s="39"/>
    </row>
    <row r="37" spans="2:38" ht="15" customHeight="1" x14ac:dyDescent="0.25">
      <c r="B37" s="37"/>
      <c r="C37" s="89"/>
      <c r="D37" s="92"/>
      <c r="E37" s="25" t="s">
        <v>59</v>
      </c>
      <c r="F37" s="26" t="s">
        <v>31</v>
      </c>
      <c r="G37" s="26">
        <f t="shared" si="12"/>
        <v>18</v>
      </c>
      <c r="H37" s="26">
        <f t="shared" si="13"/>
        <v>0</v>
      </c>
      <c r="I37" s="26">
        <f t="shared" si="13"/>
        <v>0</v>
      </c>
      <c r="J37" s="26">
        <f t="shared" si="13"/>
        <v>18</v>
      </c>
      <c r="K37" s="26">
        <f t="shared" si="13"/>
        <v>0</v>
      </c>
      <c r="L37" s="26">
        <v>0</v>
      </c>
      <c r="M37" s="27">
        <f t="shared" si="11"/>
        <v>3</v>
      </c>
      <c r="N37" s="26"/>
      <c r="O37" s="26"/>
      <c r="P37" s="26"/>
      <c r="Q37" s="26"/>
      <c r="R37" s="26"/>
      <c r="S37" s="27"/>
      <c r="T37" s="26"/>
      <c r="U37" s="26"/>
      <c r="V37" s="26">
        <v>18</v>
      </c>
      <c r="W37" s="26"/>
      <c r="X37" s="26"/>
      <c r="Y37" s="27">
        <v>3</v>
      </c>
      <c r="Z37" s="26"/>
      <c r="AA37" s="26"/>
      <c r="AB37" s="26"/>
      <c r="AC37" s="26"/>
      <c r="AD37" s="26"/>
      <c r="AE37" s="27"/>
      <c r="AF37" s="26"/>
      <c r="AG37" s="26"/>
      <c r="AH37" s="26"/>
      <c r="AI37" s="26"/>
      <c r="AJ37" s="26"/>
      <c r="AK37" s="27"/>
      <c r="AL37" s="39"/>
    </row>
    <row r="38" spans="2:38" x14ac:dyDescent="0.25">
      <c r="B38" s="37"/>
      <c r="C38" s="89"/>
      <c r="D38" s="92"/>
      <c r="E38" s="25" t="s">
        <v>60</v>
      </c>
      <c r="F38" s="26" t="s">
        <v>31</v>
      </c>
      <c r="G38" s="26">
        <f t="shared" si="12"/>
        <v>18</v>
      </c>
      <c r="H38" s="26">
        <f t="shared" si="13"/>
        <v>0</v>
      </c>
      <c r="I38" s="26">
        <f t="shared" si="13"/>
        <v>0</v>
      </c>
      <c r="J38" s="26">
        <f t="shared" si="13"/>
        <v>18</v>
      </c>
      <c r="K38" s="26">
        <f t="shared" si="13"/>
        <v>0</v>
      </c>
      <c r="L38" s="26">
        <v>0</v>
      </c>
      <c r="M38" s="27">
        <f t="shared" si="11"/>
        <v>3</v>
      </c>
      <c r="N38" s="26"/>
      <c r="O38" s="26"/>
      <c r="P38" s="26"/>
      <c r="Q38" s="26"/>
      <c r="R38" s="26"/>
      <c r="S38" s="27"/>
      <c r="T38" s="26"/>
      <c r="U38" s="26"/>
      <c r="V38" s="26"/>
      <c r="W38" s="26"/>
      <c r="X38" s="26"/>
      <c r="Y38" s="27"/>
      <c r="Z38" s="26"/>
      <c r="AA38" s="26"/>
      <c r="AB38" s="26">
        <v>18</v>
      </c>
      <c r="AC38" s="26"/>
      <c r="AD38" s="26"/>
      <c r="AE38" s="27">
        <v>3</v>
      </c>
      <c r="AF38" s="26"/>
      <c r="AG38" s="26"/>
      <c r="AH38" s="26"/>
      <c r="AI38" s="26"/>
      <c r="AJ38" s="26"/>
      <c r="AK38" s="27"/>
      <c r="AL38" s="39"/>
    </row>
    <row r="39" spans="2:38" x14ac:dyDescent="0.25">
      <c r="B39" s="37"/>
      <c r="C39" s="89"/>
      <c r="D39" s="92"/>
      <c r="E39" s="25" t="s">
        <v>61</v>
      </c>
      <c r="F39" s="26" t="s">
        <v>31</v>
      </c>
      <c r="G39" s="26">
        <f t="shared" si="12"/>
        <v>18</v>
      </c>
      <c r="H39" s="26">
        <f t="shared" si="13"/>
        <v>0</v>
      </c>
      <c r="I39" s="26">
        <f t="shared" si="13"/>
        <v>0</v>
      </c>
      <c r="J39" s="26">
        <f t="shared" si="13"/>
        <v>18</v>
      </c>
      <c r="K39" s="26">
        <f t="shared" si="13"/>
        <v>0</v>
      </c>
      <c r="L39" s="26">
        <v>0</v>
      </c>
      <c r="M39" s="27">
        <f t="shared" si="11"/>
        <v>3</v>
      </c>
      <c r="N39" s="26"/>
      <c r="O39" s="26"/>
      <c r="P39" s="26"/>
      <c r="Q39" s="26"/>
      <c r="R39" s="26"/>
      <c r="S39" s="27"/>
      <c r="T39" s="26"/>
      <c r="U39" s="26"/>
      <c r="V39" s="26"/>
      <c r="W39" s="26"/>
      <c r="X39" s="26"/>
      <c r="Y39" s="27"/>
      <c r="Z39" s="26"/>
      <c r="AA39" s="26"/>
      <c r="AB39" s="26">
        <v>18</v>
      </c>
      <c r="AC39" s="26"/>
      <c r="AD39" s="26"/>
      <c r="AE39" s="27">
        <v>3</v>
      </c>
      <c r="AF39" s="26"/>
      <c r="AG39" s="26"/>
      <c r="AH39" s="26"/>
      <c r="AI39" s="26"/>
      <c r="AJ39" s="26"/>
      <c r="AK39" s="27"/>
      <c r="AL39" s="39"/>
    </row>
    <row r="40" spans="2:38" x14ac:dyDescent="0.25">
      <c r="B40" s="37"/>
      <c r="C40" s="89"/>
      <c r="D40" s="92"/>
      <c r="E40" s="25" t="s">
        <v>62</v>
      </c>
      <c r="F40" s="26" t="s">
        <v>31</v>
      </c>
      <c r="G40" s="26">
        <f t="shared" si="12"/>
        <v>18</v>
      </c>
      <c r="H40" s="26">
        <f t="shared" si="13"/>
        <v>0</v>
      </c>
      <c r="I40" s="26">
        <f t="shared" si="13"/>
        <v>0</v>
      </c>
      <c r="J40" s="26">
        <f t="shared" si="13"/>
        <v>18</v>
      </c>
      <c r="K40" s="26">
        <f t="shared" si="13"/>
        <v>0</v>
      </c>
      <c r="L40" s="26">
        <v>0</v>
      </c>
      <c r="M40" s="27">
        <f t="shared" si="11"/>
        <v>3</v>
      </c>
      <c r="N40" s="26"/>
      <c r="O40" s="26"/>
      <c r="P40" s="26"/>
      <c r="Q40" s="26"/>
      <c r="R40" s="26"/>
      <c r="S40" s="27"/>
      <c r="T40" s="26"/>
      <c r="U40" s="26"/>
      <c r="V40" s="26"/>
      <c r="W40" s="26"/>
      <c r="X40" s="26"/>
      <c r="Y40" s="27"/>
      <c r="Z40" s="26"/>
      <c r="AA40" s="26"/>
      <c r="AB40" s="26">
        <v>18</v>
      </c>
      <c r="AC40" s="26"/>
      <c r="AD40" s="26"/>
      <c r="AE40" s="27">
        <v>3</v>
      </c>
      <c r="AF40" s="26"/>
      <c r="AG40" s="26"/>
      <c r="AH40" s="26"/>
      <c r="AI40" s="26"/>
      <c r="AJ40" s="26"/>
      <c r="AK40" s="27"/>
      <c r="AL40" s="39"/>
    </row>
    <row r="41" spans="2:38" x14ac:dyDescent="0.25">
      <c r="B41" s="37"/>
      <c r="C41" s="89"/>
      <c r="D41" s="92"/>
      <c r="E41" s="40" t="s">
        <v>63</v>
      </c>
      <c r="F41" s="27" t="s">
        <v>31</v>
      </c>
      <c r="G41" s="27">
        <v>18</v>
      </c>
      <c r="H41" s="26">
        <f t="shared" si="13"/>
        <v>0</v>
      </c>
      <c r="I41" s="26">
        <f t="shared" si="13"/>
        <v>0</v>
      </c>
      <c r="J41" s="26">
        <f t="shared" si="13"/>
        <v>18</v>
      </c>
      <c r="K41" s="26">
        <f t="shared" si="13"/>
        <v>0</v>
      </c>
      <c r="L41" s="27">
        <f t="shared" si="13"/>
        <v>0</v>
      </c>
      <c r="M41" s="27">
        <f t="shared" si="11"/>
        <v>3</v>
      </c>
      <c r="N41" s="27"/>
      <c r="O41" s="27"/>
      <c r="P41" s="27"/>
      <c r="Q41" s="27"/>
      <c r="R41" s="27"/>
      <c r="S41" s="27"/>
      <c r="T41" s="27"/>
      <c r="U41" s="28"/>
      <c r="V41" s="28"/>
      <c r="W41" s="27"/>
      <c r="X41" s="27"/>
      <c r="Y41" s="27"/>
      <c r="Z41" s="27"/>
      <c r="AA41" s="27"/>
      <c r="AB41" s="26">
        <v>18</v>
      </c>
      <c r="AC41" s="27"/>
      <c r="AD41" s="27"/>
      <c r="AE41" s="27">
        <v>3</v>
      </c>
      <c r="AF41" s="27"/>
      <c r="AG41" s="27"/>
      <c r="AH41" s="27"/>
      <c r="AI41" s="27"/>
      <c r="AJ41" s="27"/>
      <c r="AK41" s="27"/>
      <c r="AL41" s="39"/>
    </row>
    <row r="42" spans="2:38" x14ac:dyDescent="0.25">
      <c r="B42" s="37"/>
      <c r="C42" s="89"/>
      <c r="D42" s="92"/>
      <c r="E42" s="38" t="s">
        <v>64</v>
      </c>
      <c r="F42" s="26" t="s">
        <v>31</v>
      </c>
      <c r="G42" s="26">
        <f t="shared" si="12"/>
        <v>18</v>
      </c>
      <c r="H42" s="26">
        <f t="shared" si="13"/>
        <v>0</v>
      </c>
      <c r="I42" s="26">
        <f t="shared" si="13"/>
        <v>0</v>
      </c>
      <c r="J42" s="26">
        <f t="shared" si="13"/>
        <v>18</v>
      </c>
      <c r="K42" s="26">
        <f t="shared" si="13"/>
        <v>0</v>
      </c>
      <c r="L42" s="26"/>
      <c r="M42" s="27">
        <f t="shared" si="11"/>
        <v>3</v>
      </c>
      <c r="N42" s="26"/>
      <c r="O42" s="26"/>
      <c r="P42" s="26"/>
      <c r="Q42" s="26"/>
      <c r="R42" s="26"/>
      <c r="S42" s="27"/>
      <c r="T42" s="26"/>
      <c r="U42" s="26"/>
      <c r="V42" s="26"/>
      <c r="W42" s="26"/>
      <c r="X42" s="26"/>
      <c r="Y42" s="27"/>
      <c r="Z42" s="26"/>
      <c r="AA42" s="26"/>
      <c r="AB42" s="26">
        <v>18</v>
      </c>
      <c r="AC42" s="26"/>
      <c r="AD42" s="26"/>
      <c r="AE42" s="27">
        <v>3</v>
      </c>
      <c r="AF42" s="26"/>
      <c r="AG42" s="26"/>
      <c r="AH42" s="26"/>
      <c r="AI42" s="26"/>
      <c r="AJ42" s="26"/>
      <c r="AK42" s="27"/>
      <c r="AL42" s="39"/>
    </row>
    <row r="43" spans="2:38" ht="31.5" x14ac:dyDescent="0.25">
      <c r="B43" s="37"/>
      <c r="C43" s="89"/>
      <c r="D43" s="92"/>
      <c r="E43" s="25" t="s">
        <v>65</v>
      </c>
      <c r="F43" s="26" t="s">
        <v>31</v>
      </c>
      <c r="G43" s="26">
        <f t="shared" si="12"/>
        <v>18</v>
      </c>
      <c r="H43" s="26">
        <f t="shared" si="13"/>
        <v>0</v>
      </c>
      <c r="I43" s="26">
        <f t="shared" si="13"/>
        <v>0</v>
      </c>
      <c r="J43" s="26">
        <f t="shared" si="13"/>
        <v>18</v>
      </c>
      <c r="K43" s="26">
        <f t="shared" si="13"/>
        <v>0</v>
      </c>
      <c r="L43" s="26">
        <f t="shared" si="13"/>
        <v>0</v>
      </c>
      <c r="M43" s="27">
        <f t="shared" si="11"/>
        <v>3</v>
      </c>
      <c r="N43" s="26"/>
      <c r="O43" s="26"/>
      <c r="P43" s="26"/>
      <c r="Q43" s="26"/>
      <c r="R43" s="26"/>
      <c r="S43" s="27"/>
      <c r="T43" s="26"/>
      <c r="U43" s="26"/>
      <c r="V43" s="26"/>
      <c r="W43" s="26"/>
      <c r="X43" s="26"/>
      <c r="Y43" s="27"/>
      <c r="Z43" s="26"/>
      <c r="AA43" s="26"/>
      <c r="AB43" s="26">
        <v>18</v>
      </c>
      <c r="AC43" s="26"/>
      <c r="AD43" s="26"/>
      <c r="AE43" s="27">
        <v>3</v>
      </c>
      <c r="AF43" s="26"/>
      <c r="AG43" s="26"/>
      <c r="AH43" s="26"/>
      <c r="AI43" s="26"/>
      <c r="AJ43" s="26"/>
      <c r="AK43" s="27"/>
      <c r="AL43" s="39"/>
    </row>
    <row r="44" spans="2:38" x14ac:dyDescent="0.25">
      <c r="B44" s="82" t="s">
        <v>66</v>
      </c>
      <c r="C44" s="82"/>
      <c r="D44" s="82"/>
      <c r="E44" s="82"/>
      <c r="F44" s="23"/>
      <c r="G44" s="23">
        <f>SUM(H44:L44)</f>
        <v>171</v>
      </c>
      <c r="H44" s="23">
        <f t="shared" si="13"/>
        <v>54</v>
      </c>
      <c r="I44" s="23">
        <f t="shared" si="13"/>
        <v>45</v>
      </c>
      <c r="J44" s="23">
        <f t="shared" si="13"/>
        <v>72</v>
      </c>
      <c r="K44" s="23">
        <f t="shared" si="13"/>
        <v>0</v>
      </c>
      <c r="L44" s="23">
        <f t="shared" si="13"/>
        <v>0</v>
      </c>
      <c r="M44" s="23">
        <f>SUM(S44,Y44,AE44,AK44)</f>
        <v>29</v>
      </c>
      <c r="N44" s="23">
        <f>SUM(N45:N59)</f>
        <v>0</v>
      </c>
      <c r="O44" s="23">
        <f t="shared" ref="O44:AK44" si="14">SUM(O45:O59)</f>
        <v>0</v>
      </c>
      <c r="P44" s="23">
        <f t="shared" si="14"/>
        <v>0</v>
      </c>
      <c r="Q44" s="23">
        <f t="shared" si="14"/>
        <v>0</v>
      </c>
      <c r="R44" s="23">
        <f t="shared" si="14"/>
        <v>0</v>
      </c>
      <c r="S44" s="23">
        <f t="shared" si="14"/>
        <v>0</v>
      </c>
      <c r="T44" s="23">
        <f t="shared" si="14"/>
        <v>27</v>
      </c>
      <c r="U44" s="23">
        <f t="shared" si="14"/>
        <v>18</v>
      </c>
      <c r="V44" s="23">
        <f>SUM(V45:V59)-18</f>
        <v>36</v>
      </c>
      <c r="W44" s="23">
        <f t="shared" si="14"/>
        <v>0</v>
      </c>
      <c r="X44" s="23">
        <f t="shared" si="14"/>
        <v>0</v>
      </c>
      <c r="Y44" s="23">
        <f>SUM(Y45:Y59)-3</f>
        <v>14</v>
      </c>
      <c r="Z44" s="23">
        <f t="shared" si="14"/>
        <v>27</v>
      </c>
      <c r="AA44" s="23">
        <f t="shared" si="14"/>
        <v>27</v>
      </c>
      <c r="AB44" s="23">
        <f>SUM(AB45:AB59)-72</f>
        <v>36</v>
      </c>
      <c r="AC44" s="23">
        <f t="shared" si="14"/>
        <v>0</v>
      </c>
      <c r="AD44" s="23">
        <f t="shared" si="14"/>
        <v>0</v>
      </c>
      <c r="AE44" s="23">
        <f>SUM(AE45:AE59)-12</f>
        <v>15</v>
      </c>
      <c r="AF44" s="23">
        <f t="shared" si="14"/>
        <v>0</v>
      </c>
      <c r="AG44" s="23">
        <f t="shared" si="14"/>
        <v>0</v>
      </c>
      <c r="AH44" s="23">
        <f t="shared" si="14"/>
        <v>0</v>
      </c>
      <c r="AI44" s="23">
        <f t="shared" si="14"/>
        <v>0</v>
      </c>
      <c r="AJ44" s="23">
        <f t="shared" si="14"/>
        <v>0</v>
      </c>
      <c r="AK44" s="23">
        <f t="shared" si="14"/>
        <v>0</v>
      </c>
      <c r="AL44" s="39"/>
    </row>
    <row r="45" spans="2:38" ht="15" customHeight="1" x14ac:dyDescent="0.25">
      <c r="B45" s="37"/>
      <c r="C45" s="89" t="s">
        <v>67</v>
      </c>
      <c r="D45" s="90" t="s">
        <v>49</v>
      </c>
      <c r="E45" s="41" t="s">
        <v>68</v>
      </c>
      <c r="F45" s="26" t="s">
        <v>31</v>
      </c>
      <c r="G45" s="26">
        <f t="shared" si="12"/>
        <v>9</v>
      </c>
      <c r="H45" s="26">
        <f t="shared" si="13"/>
        <v>9</v>
      </c>
      <c r="I45" s="26">
        <f t="shared" si="13"/>
        <v>0</v>
      </c>
      <c r="J45" s="26">
        <f t="shared" si="13"/>
        <v>0</v>
      </c>
      <c r="K45" s="26">
        <f t="shared" si="13"/>
        <v>0</v>
      </c>
      <c r="L45" s="26">
        <f t="shared" si="13"/>
        <v>0</v>
      </c>
      <c r="M45" s="26">
        <f t="shared" si="13"/>
        <v>2</v>
      </c>
      <c r="N45" s="26"/>
      <c r="O45" s="26"/>
      <c r="P45" s="26"/>
      <c r="Q45" s="26"/>
      <c r="R45" s="26"/>
      <c r="S45" s="27"/>
      <c r="T45" s="26">
        <v>9</v>
      </c>
      <c r="U45" s="26"/>
      <c r="V45" s="26"/>
      <c r="W45" s="26"/>
      <c r="X45" s="26"/>
      <c r="Y45" s="27">
        <v>2</v>
      </c>
      <c r="Z45" s="26"/>
      <c r="AA45" s="26"/>
      <c r="AB45" s="26"/>
      <c r="AC45" s="26"/>
      <c r="AD45" s="26"/>
      <c r="AE45" s="27"/>
      <c r="AF45" s="26"/>
      <c r="AG45" s="26"/>
      <c r="AH45" s="26"/>
      <c r="AI45" s="26"/>
      <c r="AJ45" s="26"/>
      <c r="AK45" s="27"/>
    </row>
    <row r="46" spans="2:38" x14ac:dyDescent="0.25">
      <c r="B46" s="37"/>
      <c r="C46" s="89"/>
      <c r="D46" s="90"/>
      <c r="E46" s="41" t="s">
        <v>69</v>
      </c>
      <c r="F46" s="26" t="s">
        <v>31</v>
      </c>
      <c r="G46" s="26">
        <f t="shared" si="12"/>
        <v>18</v>
      </c>
      <c r="H46" s="26">
        <f t="shared" si="13"/>
        <v>9</v>
      </c>
      <c r="I46" s="26">
        <f t="shared" si="13"/>
        <v>9</v>
      </c>
      <c r="J46" s="26">
        <f t="shared" si="13"/>
        <v>0</v>
      </c>
      <c r="K46" s="26">
        <f t="shared" si="13"/>
        <v>0</v>
      </c>
      <c r="L46" s="26">
        <f t="shared" si="13"/>
        <v>0</v>
      </c>
      <c r="M46" s="26">
        <f t="shared" si="13"/>
        <v>3</v>
      </c>
      <c r="N46" s="26"/>
      <c r="O46" s="26"/>
      <c r="P46" s="26"/>
      <c r="Q46" s="26"/>
      <c r="R46" s="26"/>
      <c r="S46" s="27"/>
      <c r="T46" s="26"/>
      <c r="U46" s="26"/>
      <c r="V46" s="26"/>
      <c r="W46" s="26"/>
      <c r="X46" s="26"/>
      <c r="Y46" s="27"/>
      <c r="Z46" s="26">
        <v>9</v>
      </c>
      <c r="AA46" s="26">
        <v>9</v>
      </c>
      <c r="AB46" s="26"/>
      <c r="AC46" s="26"/>
      <c r="AD46" s="26"/>
      <c r="AE46" s="27">
        <v>3</v>
      </c>
      <c r="AF46" s="26"/>
      <c r="AG46" s="26"/>
      <c r="AH46" s="26"/>
      <c r="AI46" s="26"/>
      <c r="AJ46" s="26"/>
      <c r="AK46" s="27"/>
    </row>
    <row r="47" spans="2:38" x14ac:dyDescent="0.25">
      <c r="B47" s="37"/>
      <c r="C47" s="89"/>
      <c r="D47" s="90"/>
      <c r="E47" s="33" t="s">
        <v>70</v>
      </c>
      <c r="F47" s="26" t="s">
        <v>31</v>
      </c>
      <c r="G47" s="26">
        <f t="shared" si="12"/>
        <v>18</v>
      </c>
      <c r="H47" s="26">
        <f t="shared" si="13"/>
        <v>9</v>
      </c>
      <c r="I47" s="26">
        <f t="shared" si="13"/>
        <v>9</v>
      </c>
      <c r="J47" s="26">
        <f t="shared" si="13"/>
        <v>0</v>
      </c>
      <c r="K47" s="26">
        <f t="shared" si="13"/>
        <v>0</v>
      </c>
      <c r="L47" s="26">
        <f t="shared" si="13"/>
        <v>0</v>
      </c>
      <c r="M47" s="26">
        <f t="shared" si="13"/>
        <v>3</v>
      </c>
      <c r="N47" s="26"/>
      <c r="O47" s="26"/>
      <c r="P47" s="26"/>
      <c r="Q47" s="26"/>
      <c r="R47" s="26"/>
      <c r="S47" s="27"/>
      <c r="T47" s="26">
        <v>9</v>
      </c>
      <c r="U47" s="26">
        <v>9</v>
      </c>
      <c r="V47" s="26"/>
      <c r="W47" s="26"/>
      <c r="X47" s="26"/>
      <c r="Y47" s="27">
        <v>3</v>
      </c>
      <c r="Z47" s="26"/>
      <c r="AA47" s="26"/>
      <c r="AB47" s="26"/>
      <c r="AC47" s="26"/>
      <c r="AD47" s="26"/>
      <c r="AE47" s="27"/>
      <c r="AF47" s="26"/>
      <c r="AG47" s="26"/>
      <c r="AH47" s="26"/>
      <c r="AI47" s="26"/>
      <c r="AJ47" s="26"/>
      <c r="AK47" s="27"/>
    </row>
    <row r="48" spans="2:38" x14ac:dyDescent="0.25">
      <c r="B48" s="37"/>
      <c r="C48" s="89"/>
      <c r="D48" s="90"/>
      <c r="E48" s="42" t="s">
        <v>71</v>
      </c>
      <c r="F48" s="76" t="s">
        <v>31</v>
      </c>
      <c r="G48" s="43">
        <f t="shared" si="12"/>
        <v>18</v>
      </c>
      <c r="H48" s="26">
        <f t="shared" si="13"/>
        <v>9</v>
      </c>
      <c r="I48" s="26">
        <f t="shared" si="13"/>
        <v>9</v>
      </c>
      <c r="J48" s="26">
        <f t="shared" si="13"/>
        <v>0</v>
      </c>
      <c r="K48" s="26">
        <f t="shared" si="13"/>
        <v>0</v>
      </c>
      <c r="L48" s="43">
        <f t="shared" si="13"/>
        <v>0</v>
      </c>
      <c r="M48" s="26">
        <f t="shared" si="13"/>
        <v>3</v>
      </c>
      <c r="N48" s="43"/>
      <c r="O48" s="43"/>
      <c r="P48" s="43"/>
      <c r="Q48" s="43"/>
      <c r="R48" s="43"/>
      <c r="S48" s="27"/>
      <c r="T48" s="43"/>
      <c r="U48" s="43"/>
      <c r="V48" s="43"/>
      <c r="W48" s="43"/>
      <c r="X48" s="43"/>
      <c r="Y48" s="27"/>
      <c r="Z48" s="43">
        <v>9</v>
      </c>
      <c r="AA48" s="43">
        <v>9</v>
      </c>
      <c r="AB48" s="43"/>
      <c r="AC48" s="43"/>
      <c r="AD48" s="43"/>
      <c r="AE48" s="27">
        <v>3</v>
      </c>
      <c r="AF48" s="43"/>
      <c r="AG48" s="43"/>
      <c r="AH48" s="43"/>
      <c r="AI48" s="43"/>
      <c r="AJ48" s="43"/>
      <c r="AK48" s="27"/>
    </row>
    <row r="49" spans="2:37" x14ac:dyDescent="0.25">
      <c r="B49" s="37"/>
      <c r="C49" s="89"/>
      <c r="D49" s="90"/>
      <c r="E49" s="41" t="s">
        <v>72</v>
      </c>
      <c r="F49" s="76" t="s">
        <v>31</v>
      </c>
      <c r="G49" s="43">
        <f t="shared" si="12"/>
        <v>18</v>
      </c>
      <c r="H49" s="26">
        <f t="shared" si="13"/>
        <v>9</v>
      </c>
      <c r="I49" s="26">
        <f t="shared" si="13"/>
        <v>9</v>
      </c>
      <c r="J49" s="26">
        <f t="shared" si="13"/>
        <v>0</v>
      </c>
      <c r="K49" s="26">
        <f t="shared" si="13"/>
        <v>0</v>
      </c>
      <c r="L49" s="43">
        <f t="shared" si="13"/>
        <v>0</v>
      </c>
      <c r="M49" s="26">
        <f t="shared" si="13"/>
        <v>3</v>
      </c>
      <c r="N49" s="43"/>
      <c r="O49" s="43"/>
      <c r="P49" s="43"/>
      <c r="Q49" s="43"/>
      <c r="R49" s="43"/>
      <c r="S49" s="27"/>
      <c r="T49" s="43">
        <v>9</v>
      </c>
      <c r="U49" s="43">
        <v>9</v>
      </c>
      <c r="V49" s="43"/>
      <c r="W49" s="43"/>
      <c r="X49" s="43"/>
      <c r="Y49" s="27">
        <v>3</v>
      </c>
      <c r="Z49" s="43"/>
      <c r="AA49" s="43"/>
      <c r="AB49" s="43"/>
      <c r="AC49" s="43"/>
      <c r="AD49" s="43"/>
      <c r="AE49" s="27"/>
      <c r="AF49" s="43"/>
      <c r="AG49" s="43"/>
      <c r="AH49" s="43"/>
      <c r="AI49" s="43"/>
      <c r="AJ49" s="43"/>
      <c r="AK49" s="27"/>
    </row>
    <row r="50" spans="2:37" ht="31.5" x14ac:dyDescent="0.25">
      <c r="B50" s="37"/>
      <c r="C50" s="89"/>
      <c r="D50" s="90"/>
      <c r="E50" s="41" t="s">
        <v>73</v>
      </c>
      <c r="F50" s="76" t="s">
        <v>31</v>
      </c>
      <c r="G50" s="43">
        <f t="shared" si="12"/>
        <v>18</v>
      </c>
      <c r="H50" s="26">
        <f t="shared" si="13"/>
        <v>9</v>
      </c>
      <c r="I50" s="26">
        <f t="shared" si="13"/>
        <v>9</v>
      </c>
      <c r="J50" s="26">
        <f t="shared" si="13"/>
        <v>0</v>
      </c>
      <c r="K50" s="26">
        <f t="shared" si="13"/>
        <v>0</v>
      </c>
      <c r="L50" s="43">
        <f t="shared" si="13"/>
        <v>0</v>
      </c>
      <c r="M50" s="26">
        <f t="shared" si="13"/>
        <v>3</v>
      </c>
      <c r="N50" s="43"/>
      <c r="O50" s="43"/>
      <c r="P50" s="43"/>
      <c r="Q50" s="43"/>
      <c r="R50" s="43"/>
      <c r="S50" s="27"/>
      <c r="T50" s="43"/>
      <c r="U50" s="43"/>
      <c r="V50" s="43"/>
      <c r="W50" s="43"/>
      <c r="X50" s="43"/>
      <c r="Y50" s="27"/>
      <c r="Z50" s="43">
        <v>9</v>
      </c>
      <c r="AA50" s="43">
        <v>9</v>
      </c>
      <c r="AB50" s="43"/>
      <c r="AC50" s="43"/>
      <c r="AD50" s="43"/>
      <c r="AE50" s="27">
        <v>3</v>
      </c>
      <c r="AF50" s="43"/>
      <c r="AG50" s="43"/>
      <c r="AH50" s="43"/>
      <c r="AI50" s="43"/>
      <c r="AJ50" s="43"/>
      <c r="AK50" s="27"/>
    </row>
    <row r="51" spans="2:37" x14ac:dyDescent="0.25">
      <c r="B51" s="37"/>
      <c r="C51" s="89"/>
      <c r="D51" s="90" t="s">
        <v>74</v>
      </c>
      <c r="E51" s="41" t="s">
        <v>75</v>
      </c>
      <c r="F51" s="26" t="s">
        <v>31</v>
      </c>
      <c r="G51" s="26">
        <v>18</v>
      </c>
      <c r="H51" s="26">
        <f t="shared" si="13"/>
        <v>0</v>
      </c>
      <c r="I51" s="26">
        <f t="shared" si="13"/>
        <v>0</v>
      </c>
      <c r="J51" s="26">
        <f t="shared" si="13"/>
        <v>18</v>
      </c>
      <c r="K51" s="26">
        <f t="shared" si="13"/>
        <v>0</v>
      </c>
      <c r="L51" s="26">
        <f t="shared" si="13"/>
        <v>0</v>
      </c>
      <c r="M51" s="26">
        <f t="shared" si="13"/>
        <v>3</v>
      </c>
      <c r="N51" s="26"/>
      <c r="O51" s="26"/>
      <c r="P51" s="26"/>
      <c r="Q51" s="26"/>
      <c r="R51" s="26"/>
      <c r="S51" s="27"/>
      <c r="T51" s="26"/>
      <c r="U51" s="26"/>
      <c r="V51" s="26">
        <v>18</v>
      </c>
      <c r="W51" s="26"/>
      <c r="X51" s="26"/>
      <c r="Y51" s="27">
        <v>3</v>
      </c>
      <c r="Z51" s="26"/>
      <c r="AA51" s="26"/>
      <c r="AB51" s="26"/>
      <c r="AC51" s="26"/>
      <c r="AD51" s="26"/>
      <c r="AE51" s="27"/>
      <c r="AF51" s="26"/>
      <c r="AG51" s="26"/>
      <c r="AH51" s="26"/>
      <c r="AI51" s="26"/>
      <c r="AJ51" s="26"/>
      <c r="AK51" s="27"/>
    </row>
    <row r="52" spans="2:37" x14ac:dyDescent="0.25">
      <c r="B52" s="37"/>
      <c r="C52" s="89"/>
      <c r="D52" s="90"/>
      <c r="E52" s="41" t="s">
        <v>76</v>
      </c>
      <c r="F52" s="26" t="s">
        <v>31</v>
      </c>
      <c r="G52" s="26">
        <v>18</v>
      </c>
      <c r="H52" s="26">
        <f t="shared" si="13"/>
        <v>0</v>
      </c>
      <c r="I52" s="26">
        <f t="shared" si="13"/>
        <v>0</v>
      </c>
      <c r="J52" s="26">
        <f t="shared" si="13"/>
        <v>18</v>
      </c>
      <c r="K52" s="26">
        <f t="shared" si="13"/>
        <v>0</v>
      </c>
      <c r="L52" s="26">
        <f t="shared" si="13"/>
        <v>0</v>
      </c>
      <c r="M52" s="26">
        <f t="shared" si="13"/>
        <v>3</v>
      </c>
      <c r="N52" s="26"/>
      <c r="O52" s="26"/>
      <c r="P52" s="26"/>
      <c r="Q52" s="26"/>
      <c r="R52" s="26"/>
      <c r="S52" s="27"/>
      <c r="T52" s="26"/>
      <c r="U52" s="26"/>
      <c r="V52" s="26">
        <v>18</v>
      </c>
      <c r="W52" s="26"/>
      <c r="X52" s="26"/>
      <c r="Y52" s="27">
        <v>3</v>
      </c>
      <c r="Z52" s="26"/>
      <c r="AA52" s="26"/>
      <c r="AB52" s="26"/>
      <c r="AC52" s="26"/>
      <c r="AD52" s="26"/>
      <c r="AE52" s="27"/>
      <c r="AF52" s="26"/>
      <c r="AG52" s="26"/>
      <c r="AH52" s="26"/>
      <c r="AI52" s="26"/>
      <c r="AJ52" s="26"/>
      <c r="AK52" s="27"/>
    </row>
    <row r="53" spans="2:37" ht="15" customHeight="1" x14ac:dyDescent="0.25">
      <c r="B53" s="37"/>
      <c r="C53" s="89"/>
      <c r="D53" s="90"/>
      <c r="E53" s="42" t="s">
        <v>77</v>
      </c>
      <c r="F53" s="26" t="s">
        <v>31</v>
      </c>
      <c r="G53" s="26">
        <v>18</v>
      </c>
      <c r="H53" s="26">
        <f t="shared" si="13"/>
        <v>0</v>
      </c>
      <c r="I53" s="26">
        <f t="shared" si="13"/>
        <v>0</v>
      </c>
      <c r="J53" s="26">
        <f t="shared" si="13"/>
        <v>18</v>
      </c>
      <c r="K53" s="26">
        <f t="shared" si="13"/>
        <v>0</v>
      </c>
      <c r="L53" s="26">
        <f t="shared" si="13"/>
        <v>0</v>
      </c>
      <c r="M53" s="26">
        <f t="shared" si="13"/>
        <v>3</v>
      </c>
      <c r="N53" s="26"/>
      <c r="O53" s="26"/>
      <c r="P53" s="26"/>
      <c r="Q53" s="26"/>
      <c r="R53" s="26"/>
      <c r="S53" s="27"/>
      <c r="T53" s="26"/>
      <c r="U53" s="26"/>
      <c r="V53" s="26">
        <v>18</v>
      </c>
      <c r="W53" s="26"/>
      <c r="X53" s="26"/>
      <c r="Y53" s="27">
        <v>3</v>
      </c>
      <c r="Z53" s="26"/>
      <c r="AA53" s="26"/>
      <c r="AB53" s="26"/>
      <c r="AC53" s="26"/>
      <c r="AD53" s="26"/>
      <c r="AE53" s="27"/>
      <c r="AF53" s="26"/>
      <c r="AG53" s="26"/>
      <c r="AH53" s="26"/>
      <c r="AI53" s="26"/>
      <c r="AJ53" s="26"/>
      <c r="AK53" s="27"/>
    </row>
    <row r="54" spans="2:37" ht="31.5" x14ac:dyDescent="0.25">
      <c r="B54" s="44"/>
      <c r="C54" s="89"/>
      <c r="D54" s="90"/>
      <c r="E54" s="41" t="s">
        <v>78</v>
      </c>
      <c r="F54" s="26" t="s">
        <v>31</v>
      </c>
      <c r="G54" s="26">
        <v>18</v>
      </c>
      <c r="H54" s="26">
        <f t="shared" si="13"/>
        <v>0</v>
      </c>
      <c r="I54" s="26">
        <f t="shared" si="13"/>
        <v>0</v>
      </c>
      <c r="J54" s="26">
        <f t="shared" si="13"/>
        <v>18</v>
      </c>
      <c r="K54" s="26">
        <f t="shared" si="13"/>
        <v>0</v>
      </c>
      <c r="L54" s="26">
        <f t="shared" si="13"/>
        <v>0</v>
      </c>
      <c r="M54" s="26">
        <f t="shared" si="13"/>
        <v>3</v>
      </c>
      <c r="N54" s="26"/>
      <c r="O54" s="26"/>
      <c r="P54" s="26"/>
      <c r="Q54" s="26"/>
      <c r="R54" s="26"/>
      <c r="S54" s="27"/>
      <c r="T54" s="26"/>
      <c r="U54" s="26"/>
      <c r="V54" s="26"/>
      <c r="W54" s="26"/>
      <c r="X54" s="26"/>
      <c r="Y54" s="27"/>
      <c r="Z54" s="26"/>
      <c r="AA54" s="26"/>
      <c r="AB54" s="26">
        <v>18</v>
      </c>
      <c r="AC54" s="26"/>
      <c r="AD54" s="26"/>
      <c r="AE54" s="27">
        <v>3</v>
      </c>
      <c r="AF54" s="26"/>
      <c r="AG54" s="26"/>
      <c r="AH54" s="26"/>
      <c r="AI54" s="26"/>
      <c r="AJ54" s="26"/>
      <c r="AK54" s="27"/>
    </row>
    <row r="55" spans="2:37" x14ac:dyDescent="0.25">
      <c r="B55" s="37"/>
      <c r="C55" s="89"/>
      <c r="D55" s="90"/>
      <c r="E55" s="41" t="s">
        <v>79</v>
      </c>
      <c r="F55" s="26" t="s">
        <v>31</v>
      </c>
      <c r="G55" s="26">
        <v>18</v>
      </c>
      <c r="H55" s="26">
        <f t="shared" si="13"/>
        <v>0</v>
      </c>
      <c r="I55" s="26">
        <f t="shared" si="13"/>
        <v>0</v>
      </c>
      <c r="J55" s="26">
        <f t="shared" si="13"/>
        <v>18</v>
      </c>
      <c r="K55" s="26">
        <f t="shared" si="13"/>
        <v>0</v>
      </c>
      <c r="L55" s="26">
        <f t="shared" si="13"/>
        <v>0</v>
      </c>
      <c r="M55" s="26">
        <f t="shared" si="13"/>
        <v>3</v>
      </c>
      <c r="N55" s="26"/>
      <c r="O55" s="26"/>
      <c r="P55" s="26"/>
      <c r="Q55" s="26"/>
      <c r="R55" s="26"/>
      <c r="S55" s="27"/>
      <c r="T55" s="26"/>
      <c r="U55" s="26"/>
      <c r="V55" s="26"/>
      <c r="W55" s="26"/>
      <c r="X55" s="26"/>
      <c r="Y55" s="27"/>
      <c r="Z55" s="26"/>
      <c r="AA55" s="26"/>
      <c r="AB55" s="26">
        <v>18</v>
      </c>
      <c r="AC55" s="26"/>
      <c r="AD55" s="26"/>
      <c r="AE55" s="27">
        <v>3</v>
      </c>
      <c r="AF55" s="26"/>
      <c r="AG55" s="26"/>
      <c r="AH55" s="26"/>
      <c r="AI55" s="26"/>
      <c r="AJ55" s="26"/>
      <c r="AK55" s="27"/>
    </row>
    <row r="56" spans="2:37" x14ac:dyDescent="0.25">
      <c r="B56" s="37"/>
      <c r="C56" s="89"/>
      <c r="D56" s="90"/>
      <c r="E56" s="41" t="s">
        <v>80</v>
      </c>
      <c r="F56" s="26" t="s">
        <v>31</v>
      </c>
      <c r="G56" s="26">
        <v>18</v>
      </c>
      <c r="H56" s="26">
        <f t="shared" si="13"/>
        <v>0</v>
      </c>
      <c r="I56" s="26">
        <f t="shared" si="13"/>
        <v>0</v>
      </c>
      <c r="J56" s="26">
        <f t="shared" si="13"/>
        <v>18</v>
      </c>
      <c r="K56" s="26">
        <f t="shared" si="13"/>
        <v>0</v>
      </c>
      <c r="L56" s="26">
        <f t="shared" si="13"/>
        <v>0</v>
      </c>
      <c r="M56" s="26">
        <f t="shared" si="13"/>
        <v>3</v>
      </c>
      <c r="N56" s="26"/>
      <c r="O56" s="26"/>
      <c r="P56" s="26"/>
      <c r="Q56" s="26"/>
      <c r="R56" s="26"/>
      <c r="S56" s="27"/>
      <c r="T56" s="26"/>
      <c r="U56" s="26"/>
      <c r="V56" s="26"/>
      <c r="W56" s="26"/>
      <c r="X56" s="26"/>
      <c r="Y56" s="27"/>
      <c r="Z56" s="26"/>
      <c r="AA56" s="26"/>
      <c r="AB56" s="26">
        <v>18</v>
      </c>
      <c r="AC56" s="26"/>
      <c r="AD56" s="26"/>
      <c r="AE56" s="27">
        <v>3</v>
      </c>
      <c r="AF56" s="26"/>
      <c r="AG56" s="26"/>
      <c r="AH56" s="26"/>
      <c r="AI56" s="26"/>
      <c r="AJ56" s="26"/>
      <c r="AK56" s="27"/>
    </row>
    <row r="57" spans="2:37" x14ac:dyDescent="0.25">
      <c r="B57" s="37"/>
      <c r="C57" s="89"/>
      <c r="D57" s="90"/>
      <c r="E57" s="41" t="s">
        <v>81</v>
      </c>
      <c r="F57" s="26" t="s">
        <v>31</v>
      </c>
      <c r="G57" s="26">
        <v>18</v>
      </c>
      <c r="H57" s="26">
        <f t="shared" si="13"/>
        <v>0</v>
      </c>
      <c r="I57" s="26">
        <f t="shared" si="13"/>
        <v>0</v>
      </c>
      <c r="J57" s="26">
        <f t="shared" si="13"/>
        <v>18</v>
      </c>
      <c r="K57" s="26">
        <f t="shared" si="13"/>
        <v>0</v>
      </c>
      <c r="L57" s="26">
        <f t="shared" si="13"/>
        <v>0</v>
      </c>
      <c r="M57" s="26">
        <f t="shared" si="13"/>
        <v>3</v>
      </c>
      <c r="N57" s="26"/>
      <c r="O57" s="26"/>
      <c r="P57" s="26"/>
      <c r="Q57" s="26"/>
      <c r="R57" s="26"/>
      <c r="S57" s="27"/>
      <c r="T57" s="26"/>
      <c r="U57" s="26"/>
      <c r="V57" s="26"/>
      <c r="W57" s="26"/>
      <c r="X57" s="26"/>
      <c r="Y57" s="27"/>
      <c r="Z57" s="26"/>
      <c r="AA57" s="26"/>
      <c r="AB57" s="26">
        <v>18</v>
      </c>
      <c r="AC57" s="26"/>
      <c r="AD57" s="26"/>
      <c r="AE57" s="27">
        <v>3</v>
      </c>
      <c r="AF57" s="26"/>
      <c r="AG57" s="26"/>
      <c r="AH57" s="26"/>
      <c r="AI57" s="26"/>
      <c r="AJ57" s="26"/>
      <c r="AK57" s="27"/>
    </row>
    <row r="58" spans="2:37" x14ac:dyDescent="0.25">
      <c r="B58" s="37"/>
      <c r="C58" s="89"/>
      <c r="D58" s="90"/>
      <c r="E58" s="41" t="s">
        <v>82</v>
      </c>
      <c r="F58" s="26" t="s">
        <v>31</v>
      </c>
      <c r="G58" s="26">
        <v>18</v>
      </c>
      <c r="H58" s="26">
        <f t="shared" si="13"/>
        <v>0</v>
      </c>
      <c r="I58" s="26">
        <f t="shared" si="13"/>
        <v>0</v>
      </c>
      <c r="J58" s="26">
        <f t="shared" si="13"/>
        <v>18</v>
      </c>
      <c r="K58" s="26">
        <f t="shared" si="13"/>
        <v>0</v>
      </c>
      <c r="L58" s="26">
        <f t="shared" si="13"/>
        <v>0</v>
      </c>
      <c r="M58" s="26">
        <f t="shared" si="13"/>
        <v>3</v>
      </c>
      <c r="N58" s="26"/>
      <c r="O58" s="26"/>
      <c r="P58" s="26"/>
      <c r="Q58" s="26"/>
      <c r="R58" s="26"/>
      <c r="S58" s="27"/>
      <c r="T58" s="26"/>
      <c r="U58" s="26"/>
      <c r="V58" s="26"/>
      <c r="W58" s="26"/>
      <c r="X58" s="26"/>
      <c r="Y58" s="27"/>
      <c r="Z58" s="26"/>
      <c r="AA58" s="26"/>
      <c r="AB58" s="26">
        <v>18</v>
      </c>
      <c r="AC58" s="26"/>
      <c r="AD58" s="26"/>
      <c r="AE58" s="27">
        <v>3</v>
      </c>
      <c r="AF58" s="26"/>
      <c r="AG58" s="26"/>
      <c r="AH58" s="26"/>
      <c r="AI58" s="26"/>
      <c r="AJ58" s="26"/>
      <c r="AK58" s="27"/>
    </row>
    <row r="59" spans="2:37" ht="31.5" x14ac:dyDescent="0.25">
      <c r="B59" s="37"/>
      <c r="C59" s="89"/>
      <c r="D59" s="90"/>
      <c r="E59" s="41" t="s">
        <v>83</v>
      </c>
      <c r="F59" s="26" t="s">
        <v>31</v>
      </c>
      <c r="G59" s="26">
        <v>18</v>
      </c>
      <c r="H59" s="26">
        <f t="shared" si="13"/>
        <v>0</v>
      </c>
      <c r="I59" s="26">
        <f t="shared" si="13"/>
        <v>0</v>
      </c>
      <c r="J59" s="26">
        <f t="shared" si="13"/>
        <v>18</v>
      </c>
      <c r="K59" s="26">
        <f t="shared" si="13"/>
        <v>0</v>
      </c>
      <c r="L59" s="26">
        <f t="shared" si="13"/>
        <v>0</v>
      </c>
      <c r="M59" s="26">
        <f t="shared" si="13"/>
        <v>3</v>
      </c>
      <c r="N59" s="26"/>
      <c r="O59" s="26"/>
      <c r="P59" s="26"/>
      <c r="Q59" s="26"/>
      <c r="R59" s="26"/>
      <c r="S59" s="27"/>
      <c r="T59" s="26"/>
      <c r="U59" s="26"/>
      <c r="V59" s="26"/>
      <c r="W59" s="26"/>
      <c r="X59" s="26"/>
      <c r="Y59" s="27"/>
      <c r="Z59" s="26"/>
      <c r="AA59" s="26"/>
      <c r="AB59" s="26">
        <v>18</v>
      </c>
      <c r="AC59" s="26"/>
      <c r="AD59" s="26"/>
      <c r="AE59" s="27">
        <v>3</v>
      </c>
      <c r="AF59" s="26"/>
      <c r="AG59" s="26"/>
      <c r="AH59" s="26"/>
      <c r="AI59" s="26"/>
      <c r="AJ59" s="26"/>
      <c r="AK59" s="27"/>
    </row>
    <row r="60" spans="2:37" s="36" customFormat="1" ht="23.85" customHeight="1" x14ac:dyDescent="0.25">
      <c r="B60" s="82" t="s">
        <v>84</v>
      </c>
      <c r="C60" s="82"/>
      <c r="D60" s="82"/>
      <c r="E60" s="82"/>
      <c r="F60" s="23"/>
      <c r="G60" s="23">
        <f>SUM(H60:L60)</f>
        <v>51</v>
      </c>
      <c r="H60" s="23">
        <f>SUM(H61:H64)</f>
        <v>31</v>
      </c>
      <c r="I60" s="23">
        <f t="shared" ref="I60:AK60" si="15">SUM(I61:I64)</f>
        <v>2</v>
      </c>
      <c r="J60" s="23">
        <f t="shared" si="15"/>
        <v>18</v>
      </c>
      <c r="K60" s="23">
        <f t="shared" si="15"/>
        <v>0</v>
      </c>
      <c r="L60" s="23">
        <f t="shared" si="15"/>
        <v>0</v>
      </c>
      <c r="M60" s="23">
        <f t="shared" si="15"/>
        <v>8</v>
      </c>
      <c r="N60" s="23">
        <f t="shared" si="15"/>
        <v>4</v>
      </c>
      <c r="O60" s="23">
        <f t="shared" si="15"/>
        <v>2</v>
      </c>
      <c r="P60" s="23">
        <f t="shared" si="15"/>
        <v>0</v>
      </c>
      <c r="Q60" s="23">
        <f t="shared" si="15"/>
        <v>0</v>
      </c>
      <c r="R60" s="23">
        <f t="shared" si="15"/>
        <v>0</v>
      </c>
      <c r="S60" s="23">
        <f t="shared" si="15"/>
        <v>0</v>
      </c>
      <c r="T60" s="23">
        <f t="shared" si="15"/>
        <v>9</v>
      </c>
      <c r="U60" s="23">
        <f t="shared" si="15"/>
        <v>0</v>
      </c>
      <c r="V60" s="23">
        <f t="shared" si="15"/>
        <v>18</v>
      </c>
      <c r="W60" s="23">
        <f t="shared" si="15"/>
        <v>0</v>
      </c>
      <c r="X60" s="23">
        <f t="shared" si="15"/>
        <v>0</v>
      </c>
      <c r="Y60" s="23">
        <f t="shared" si="15"/>
        <v>4</v>
      </c>
      <c r="Z60" s="23">
        <f t="shared" si="15"/>
        <v>9</v>
      </c>
      <c r="AA60" s="23">
        <f t="shared" si="15"/>
        <v>0</v>
      </c>
      <c r="AB60" s="23">
        <f t="shared" si="15"/>
        <v>0</v>
      </c>
      <c r="AC60" s="23">
        <f t="shared" si="15"/>
        <v>0</v>
      </c>
      <c r="AD60" s="23">
        <f t="shared" si="15"/>
        <v>0</v>
      </c>
      <c r="AE60" s="23">
        <f t="shared" si="15"/>
        <v>2</v>
      </c>
      <c r="AF60" s="23">
        <f t="shared" si="15"/>
        <v>9</v>
      </c>
      <c r="AG60" s="23">
        <f t="shared" si="15"/>
        <v>0</v>
      </c>
      <c r="AH60" s="23">
        <f t="shared" si="15"/>
        <v>0</v>
      </c>
      <c r="AI60" s="23">
        <f t="shared" si="15"/>
        <v>0</v>
      </c>
      <c r="AJ60" s="23">
        <f t="shared" si="15"/>
        <v>0</v>
      </c>
      <c r="AK60" s="23">
        <f t="shared" si="15"/>
        <v>2</v>
      </c>
    </row>
    <row r="61" spans="2:37" x14ac:dyDescent="0.25">
      <c r="B61" s="83"/>
      <c r="C61" s="84"/>
      <c r="D61" s="85"/>
      <c r="E61" s="45" t="s">
        <v>85</v>
      </c>
      <c r="F61" s="43" t="s">
        <v>86</v>
      </c>
      <c r="G61" s="43">
        <v>4</v>
      </c>
      <c r="H61" s="43">
        <v>4</v>
      </c>
      <c r="I61" s="43">
        <v>0</v>
      </c>
      <c r="J61" s="43">
        <v>0</v>
      </c>
      <c r="K61" s="43">
        <v>0</v>
      </c>
      <c r="L61" s="43">
        <v>0</v>
      </c>
      <c r="M61" s="43">
        <f>SUM(S61,Y61,AE61,AK61)</f>
        <v>0</v>
      </c>
      <c r="N61" s="43">
        <v>4</v>
      </c>
      <c r="O61" s="43"/>
      <c r="P61" s="43"/>
      <c r="Q61" s="43"/>
      <c r="R61" s="43"/>
      <c r="S61" s="30"/>
      <c r="T61" s="43"/>
      <c r="U61" s="43"/>
      <c r="V61" s="43"/>
      <c r="W61" s="43"/>
      <c r="X61" s="43"/>
      <c r="Y61" s="30"/>
      <c r="Z61" s="43"/>
      <c r="AA61" s="43"/>
      <c r="AB61" s="43"/>
      <c r="AC61" s="43"/>
      <c r="AD61" s="43"/>
      <c r="AE61" s="30"/>
      <c r="AF61" s="43"/>
      <c r="AG61" s="43"/>
      <c r="AH61" s="43"/>
      <c r="AI61" s="43"/>
      <c r="AJ61" s="43"/>
      <c r="AK61" s="30"/>
    </row>
    <row r="62" spans="2:37" x14ac:dyDescent="0.25">
      <c r="B62" s="83"/>
      <c r="C62" s="84"/>
      <c r="D62" s="85"/>
      <c r="E62" s="46" t="s">
        <v>87</v>
      </c>
      <c r="F62" s="43" t="s">
        <v>86</v>
      </c>
      <c r="G62" s="43">
        <v>2</v>
      </c>
      <c r="H62" s="43">
        <v>0</v>
      </c>
      <c r="I62" s="43">
        <v>2</v>
      </c>
      <c r="J62" s="43">
        <v>0</v>
      </c>
      <c r="K62" s="43">
        <v>0</v>
      </c>
      <c r="L62" s="43">
        <v>0</v>
      </c>
      <c r="M62" s="43">
        <f t="shared" ref="M62:M64" si="16">SUM(S62,Y62,AE62,AK62)</f>
        <v>0</v>
      </c>
      <c r="N62" s="43"/>
      <c r="O62" s="43">
        <v>2</v>
      </c>
      <c r="P62" s="43"/>
      <c r="Q62" s="43"/>
      <c r="R62" s="43"/>
      <c r="S62" s="30"/>
      <c r="T62" s="43"/>
      <c r="U62" s="43"/>
      <c r="V62" s="43"/>
      <c r="W62" s="43"/>
      <c r="X62" s="43"/>
      <c r="Y62" s="30"/>
      <c r="Z62" s="43"/>
      <c r="AA62" s="43"/>
      <c r="AB62" s="43"/>
      <c r="AC62" s="43"/>
      <c r="AD62" s="43"/>
      <c r="AE62" s="30"/>
      <c r="AF62" s="43"/>
      <c r="AG62" s="43"/>
      <c r="AH62" s="43"/>
      <c r="AI62" s="43"/>
      <c r="AJ62" s="43"/>
      <c r="AK62" s="30"/>
    </row>
    <row r="63" spans="2:37" x14ac:dyDescent="0.25">
      <c r="B63" s="83"/>
      <c r="C63" s="84"/>
      <c r="D63" s="85"/>
      <c r="E63" s="47" t="s">
        <v>88</v>
      </c>
      <c r="F63" s="43" t="s">
        <v>34</v>
      </c>
      <c r="G63" s="43">
        <f>SUM(H63:L63)</f>
        <v>18</v>
      </c>
      <c r="H63" s="43">
        <f>SUM(N63,T63,Z63,AF63)</f>
        <v>0</v>
      </c>
      <c r="I63" s="43">
        <f>SUM(O63,U63,AA63,AG63)</f>
        <v>0</v>
      </c>
      <c r="J63" s="43">
        <v>18</v>
      </c>
      <c r="K63" s="43">
        <f>SUM(Q63,W63,AC63,AI63)</f>
        <v>0</v>
      </c>
      <c r="L63" s="43">
        <f>SUM(R63,X63,AD63,AJ63)</f>
        <v>0</v>
      </c>
      <c r="M63" s="43">
        <f t="shared" si="16"/>
        <v>2</v>
      </c>
      <c r="N63" s="43"/>
      <c r="O63" s="43"/>
      <c r="P63" s="43"/>
      <c r="Q63" s="43"/>
      <c r="R63" s="43"/>
      <c r="S63" s="30"/>
      <c r="T63" s="43"/>
      <c r="U63" s="43"/>
      <c r="V63" s="43">
        <v>18</v>
      </c>
      <c r="W63" s="43"/>
      <c r="X63" s="43"/>
      <c r="Y63" s="30">
        <v>2</v>
      </c>
      <c r="Z63" s="43"/>
      <c r="AA63" s="43"/>
      <c r="AB63" s="43"/>
      <c r="AC63" s="43"/>
      <c r="AD63" s="43"/>
      <c r="AE63" s="30"/>
      <c r="AF63" s="43"/>
      <c r="AG63" s="43"/>
      <c r="AH63" s="43"/>
      <c r="AI63" s="43"/>
      <c r="AJ63" s="43"/>
      <c r="AK63" s="30"/>
    </row>
    <row r="64" spans="2:37" x14ac:dyDescent="0.25">
      <c r="B64" s="83"/>
      <c r="C64" s="84"/>
      <c r="D64" s="85"/>
      <c r="E64" s="47" t="s">
        <v>89</v>
      </c>
      <c r="F64" s="43" t="s">
        <v>31</v>
      </c>
      <c r="G64" s="48">
        <v>27</v>
      </c>
      <c r="H64" s="43">
        <f>SUM(N64,T64,Z64,AF64)</f>
        <v>27</v>
      </c>
      <c r="I64" s="43">
        <f>SUM(O64,U64,AA64,AG64)</f>
        <v>0</v>
      </c>
      <c r="J64" s="43">
        <f>SUM(P64,V64,AB64,AH64)</f>
        <v>0</v>
      </c>
      <c r="K64" s="43">
        <f>SUM(Q64,W64,AC64,AI64)</f>
        <v>0</v>
      </c>
      <c r="L64" s="43">
        <f>SUM(R64,X64,AD64,AJ64)</f>
        <v>0</v>
      </c>
      <c r="M64" s="43">
        <f t="shared" si="16"/>
        <v>6</v>
      </c>
      <c r="N64" s="43"/>
      <c r="O64" s="43"/>
      <c r="P64" s="43"/>
      <c r="Q64" s="43"/>
      <c r="R64" s="43"/>
      <c r="S64" s="30"/>
      <c r="T64" s="43">
        <v>9</v>
      </c>
      <c r="U64" s="43"/>
      <c r="V64" s="43"/>
      <c r="W64" s="43"/>
      <c r="X64" s="43"/>
      <c r="Y64" s="30">
        <v>2</v>
      </c>
      <c r="Z64" s="43">
        <v>9</v>
      </c>
      <c r="AA64" s="43"/>
      <c r="AB64" s="43"/>
      <c r="AC64" s="43"/>
      <c r="AD64" s="43"/>
      <c r="AE64" s="30">
        <v>2</v>
      </c>
      <c r="AF64" s="43">
        <v>9</v>
      </c>
      <c r="AG64" s="43"/>
      <c r="AH64" s="43"/>
      <c r="AI64" s="43"/>
      <c r="AJ64" s="43"/>
      <c r="AK64" s="30">
        <v>2</v>
      </c>
    </row>
    <row r="65" spans="2:41" s="4" customFormat="1" x14ac:dyDescent="0.25">
      <c r="B65" s="86" t="s">
        <v>90</v>
      </c>
      <c r="C65" s="87"/>
      <c r="D65" s="87"/>
      <c r="E65" s="88"/>
      <c r="F65" s="49"/>
      <c r="G65" s="50">
        <f>G66</f>
        <v>480</v>
      </c>
      <c r="H65" s="50">
        <f t="shared" ref="H65:AK65" si="17">H66</f>
        <v>0</v>
      </c>
      <c r="I65" s="50">
        <f t="shared" si="17"/>
        <v>0</v>
      </c>
      <c r="J65" s="50">
        <f t="shared" si="17"/>
        <v>0</v>
      </c>
      <c r="K65" s="50">
        <f t="shared" si="17"/>
        <v>0</v>
      </c>
      <c r="L65" s="50">
        <f t="shared" si="17"/>
        <v>480</v>
      </c>
      <c r="M65" s="50">
        <f t="shared" si="17"/>
        <v>18</v>
      </c>
      <c r="N65" s="50">
        <f t="shared" si="17"/>
        <v>0</v>
      </c>
      <c r="O65" s="50">
        <f t="shared" si="17"/>
        <v>0</v>
      </c>
      <c r="P65" s="50">
        <f t="shared" si="17"/>
        <v>0</v>
      </c>
      <c r="Q65" s="50">
        <f t="shared" si="17"/>
        <v>0</v>
      </c>
      <c r="R65" s="50">
        <f t="shared" si="17"/>
        <v>0</v>
      </c>
      <c r="S65" s="50">
        <f t="shared" si="17"/>
        <v>0</v>
      </c>
      <c r="T65" s="50">
        <f t="shared" si="17"/>
        <v>0</v>
      </c>
      <c r="U65" s="50">
        <f t="shared" si="17"/>
        <v>0</v>
      </c>
      <c r="V65" s="50">
        <f t="shared" si="17"/>
        <v>0</v>
      </c>
      <c r="W65" s="50">
        <f t="shared" si="17"/>
        <v>0</v>
      </c>
      <c r="X65" s="50">
        <f t="shared" si="17"/>
        <v>0</v>
      </c>
      <c r="Y65" s="50">
        <f t="shared" si="17"/>
        <v>0</v>
      </c>
      <c r="Z65" s="50">
        <f t="shared" si="17"/>
        <v>0</v>
      </c>
      <c r="AA65" s="50">
        <f t="shared" si="17"/>
        <v>0</v>
      </c>
      <c r="AB65" s="50">
        <f t="shared" si="17"/>
        <v>0</v>
      </c>
      <c r="AC65" s="50">
        <f t="shared" si="17"/>
        <v>0</v>
      </c>
      <c r="AD65" s="50">
        <f t="shared" si="17"/>
        <v>200</v>
      </c>
      <c r="AE65" s="50">
        <f t="shared" si="17"/>
        <v>8</v>
      </c>
      <c r="AF65" s="50">
        <f t="shared" si="17"/>
        <v>0</v>
      </c>
      <c r="AG65" s="50">
        <f t="shared" si="17"/>
        <v>0</v>
      </c>
      <c r="AH65" s="50">
        <f t="shared" si="17"/>
        <v>0</v>
      </c>
      <c r="AI65" s="50">
        <f t="shared" si="17"/>
        <v>0</v>
      </c>
      <c r="AJ65" s="50">
        <f t="shared" si="17"/>
        <v>280</v>
      </c>
      <c r="AK65" s="50">
        <f t="shared" si="17"/>
        <v>10</v>
      </c>
      <c r="AL65" s="5"/>
      <c r="AM65" s="5"/>
    </row>
    <row r="66" spans="2:41" s="4" customFormat="1" x14ac:dyDescent="0.25">
      <c r="B66" s="51"/>
      <c r="C66" s="52"/>
      <c r="D66" s="53"/>
      <c r="E66" s="54" t="s">
        <v>91</v>
      </c>
      <c r="F66" s="30" t="s">
        <v>31</v>
      </c>
      <c r="G66" s="55">
        <f>SUM(H66:L66)</f>
        <v>480</v>
      </c>
      <c r="H66" s="27">
        <f t="shared" ref="H66:L66" si="18">N66+U66+Z66+AF66</f>
        <v>0</v>
      </c>
      <c r="I66" s="27">
        <f t="shared" si="18"/>
        <v>0</v>
      </c>
      <c r="J66" s="27">
        <f t="shared" si="18"/>
        <v>0</v>
      </c>
      <c r="K66" s="27">
        <f t="shared" si="18"/>
        <v>0</v>
      </c>
      <c r="L66" s="27">
        <f t="shared" si="18"/>
        <v>480</v>
      </c>
      <c r="M66" s="27">
        <f>S66+Z66+AE66+AK66</f>
        <v>18</v>
      </c>
      <c r="N66" s="30"/>
      <c r="O66" s="30"/>
      <c r="P66" s="30"/>
      <c r="Q66" s="30"/>
      <c r="R66" s="30"/>
      <c r="S66" s="56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27">
        <v>200</v>
      </c>
      <c r="AE66" s="27">
        <v>8</v>
      </c>
      <c r="AF66" s="30"/>
      <c r="AG66" s="30"/>
      <c r="AH66" s="30"/>
      <c r="AI66" s="30"/>
      <c r="AJ66" s="27">
        <v>280</v>
      </c>
      <c r="AK66" s="27">
        <v>10</v>
      </c>
      <c r="AL66" s="57"/>
      <c r="AM66" s="39"/>
      <c r="AN66" s="58"/>
      <c r="AO66" s="58"/>
    </row>
    <row r="67" spans="2:41" s="4" customFormat="1" x14ac:dyDescent="0.25">
      <c r="B67" s="78" t="s">
        <v>92</v>
      </c>
      <c r="C67" s="78"/>
      <c r="D67" s="78"/>
      <c r="E67" s="78"/>
      <c r="F67" s="59"/>
      <c r="G67" s="24">
        <f>SUM(H67:L67)-480</f>
        <v>591</v>
      </c>
      <c r="H67" s="24">
        <f>SUM(H10,H17,H28,H60,H65)</f>
        <v>247</v>
      </c>
      <c r="I67" s="24">
        <f t="shared" ref="I67:AJ67" si="19">SUM(I10,I17,I28,I60,I65)</f>
        <v>191</v>
      </c>
      <c r="J67" s="24">
        <f t="shared" si="19"/>
        <v>90</v>
      </c>
      <c r="K67" s="24">
        <f t="shared" si="19"/>
        <v>9</v>
      </c>
      <c r="L67" s="24">
        <f t="shared" si="19"/>
        <v>534</v>
      </c>
      <c r="M67" s="24">
        <f>SUM(M10,M17,M28,M60,M65)</f>
        <v>120</v>
      </c>
      <c r="N67" s="24">
        <f>SUM(N10,N17,N28,N60,N65)</f>
        <v>112</v>
      </c>
      <c r="O67" s="24">
        <f t="shared" si="19"/>
        <v>101</v>
      </c>
      <c r="P67" s="24">
        <f t="shared" si="19"/>
        <v>0</v>
      </c>
      <c r="Q67" s="24">
        <f t="shared" si="19"/>
        <v>9</v>
      </c>
      <c r="R67" s="24">
        <f t="shared" si="19"/>
        <v>0</v>
      </c>
      <c r="S67" s="24">
        <f t="shared" si="19"/>
        <v>30</v>
      </c>
      <c r="T67" s="24">
        <f>SUM(T10,T17,T28,T60,T65)</f>
        <v>63</v>
      </c>
      <c r="U67" s="24">
        <f t="shared" si="19"/>
        <v>54</v>
      </c>
      <c r="V67" s="24">
        <f t="shared" si="19"/>
        <v>54</v>
      </c>
      <c r="W67" s="24">
        <f t="shared" si="19"/>
        <v>0</v>
      </c>
      <c r="X67" s="24">
        <f t="shared" si="19"/>
        <v>18</v>
      </c>
      <c r="Y67" s="24">
        <f t="shared" si="19"/>
        <v>30</v>
      </c>
      <c r="Z67" s="24">
        <f t="shared" si="19"/>
        <v>45</v>
      </c>
      <c r="AA67" s="24">
        <f t="shared" si="19"/>
        <v>36</v>
      </c>
      <c r="AB67" s="24">
        <f t="shared" si="19"/>
        <v>36</v>
      </c>
      <c r="AC67" s="24">
        <f t="shared" si="19"/>
        <v>0</v>
      </c>
      <c r="AD67" s="24">
        <f t="shared" si="19"/>
        <v>218</v>
      </c>
      <c r="AE67" s="24">
        <f t="shared" si="19"/>
        <v>30</v>
      </c>
      <c r="AF67" s="24">
        <f>SUM(AF10,AF17,AF28,AF60,AF65)</f>
        <v>27</v>
      </c>
      <c r="AG67" s="24">
        <f t="shared" si="19"/>
        <v>0</v>
      </c>
      <c r="AH67" s="24">
        <f t="shared" si="19"/>
        <v>0</v>
      </c>
      <c r="AI67" s="24">
        <f t="shared" si="19"/>
        <v>0</v>
      </c>
      <c r="AJ67" s="24">
        <f t="shared" si="19"/>
        <v>298</v>
      </c>
      <c r="AK67" s="24">
        <f>SUM(AK10,AK17,AK28,AK60,AK65)</f>
        <v>30</v>
      </c>
      <c r="AL67" s="60"/>
      <c r="AM67" s="60"/>
      <c r="AN67" s="3"/>
      <c r="AO67" s="3"/>
    </row>
    <row r="69" spans="2:41" x14ac:dyDescent="0.25">
      <c r="B69" s="61" t="s">
        <v>93</v>
      </c>
      <c r="G69" s="79"/>
      <c r="H69" s="79"/>
      <c r="I69" s="79"/>
      <c r="J69" s="79"/>
      <c r="K69" s="79"/>
      <c r="AM69" s="62"/>
    </row>
    <row r="70" spans="2:41" x14ac:dyDescent="0.25">
      <c r="B70" s="61" t="s">
        <v>94</v>
      </c>
      <c r="H70" s="63"/>
      <c r="I70" s="63"/>
      <c r="J70" s="63"/>
      <c r="K70" s="63"/>
    </row>
    <row r="71" spans="2:41" x14ac:dyDescent="0.25">
      <c r="B71" s="61" t="s">
        <v>95</v>
      </c>
      <c r="AK71" s="64"/>
    </row>
    <row r="72" spans="2:41" x14ac:dyDescent="0.25">
      <c r="B72" s="61" t="s">
        <v>96</v>
      </c>
    </row>
    <row r="73" spans="2:41" x14ac:dyDescent="0.25">
      <c r="B73" s="61" t="s">
        <v>97</v>
      </c>
    </row>
    <row r="74" spans="2:41" x14ac:dyDescent="0.25">
      <c r="B74" s="61" t="s">
        <v>98</v>
      </c>
    </row>
    <row r="76" spans="2:41" x14ac:dyDescent="0.25">
      <c r="B76" s="65" t="s">
        <v>99</v>
      </c>
      <c r="C76" s="65"/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7"/>
      <c r="AA76" s="67"/>
      <c r="AB76" s="67"/>
      <c r="AC76" s="67"/>
      <c r="AD76" s="67"/>
      <c r="AE76" s="67"/>
      <c r="AF76" s="67"/>
    </row>
    <row r="77" spans="2:41" x14ac:dyDescent="0.25">
      <c r="B77" s="65" t="s">
        <v>108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7"/>
      <c r="AF77" s="67"/>
    </row>
    <row r="78" spans="2:41" x14ac:dyDescent="0.25">
      <c r="B78" s="65" t="s">
        <v>100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9"/>
      <c r="N78" s="69"/>
      <c r="O78" s="69"/>
      <c r="P78" s="69"/>
      <c r="Q78" s="69"/>
      <c r="R78" s="69"/>
      <c r="S78" s="69"/>
    </row>
    <row r="79" spans="2:41" x14ac:dyDescent="0.25">
      <c r="B79" s="65" t="s">
        <v>101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9"/>
      <c r="N79" s="69"/>
      <c r="O79" s="69"/>
      <c r="P79" s="69"/>
      <c r="Q79" s="69"/>
      <c r="R79" s="69"/>
      <c r="S79" s="69"/>
    </row>
    <row r="80" spans="2:41" x14ac:dyDescent="0.25">
      <c r="B80" s="65" t="s">
        <v>102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7"/>
      <c r="AF80" s="67"/>
    </row>
    <row r="81" spans="2:39" x14ac:dyDescent="0.25">
      <c r="B81" s="65" t="s">
        <v>103</v>
      </c>
      <c r="C81" s="69"/>
      <c r="D81" s="69"/>
      <c r="E81" s="69" t="s">
        <v>104</v>
      </c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7"/>
      <c r="AF81" s="67"/>
    </row>
    <row r="82" spans="2:39" x14ac:dyDescent="0.25">
      <c r="B82" s="65" t="s">
        <v>105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7"/>
      <c r="AF82" s="67"/>
    </row>
    <row r="83" spans="2:39" x14ac:dyDescent="0.25">
      <c r="B83" s="5"/>
      <c r="C83" s="70"/>
      <c r="D83" s="71"/>
      <c r="E83" s="72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4"/>
      <c r="V83" s="74"/>
      <c r="W83" s="74"/>
      <c r="X83" s="74"/>
      <c r="Y83" s="73"/>
      <c r="Z83" s="73"/>
      <c r="AA83" s="73"/>
      <c r="AB83" s="73"/>
      <c r="AC83" s="73"/>
      <c r="AD83" s="73"/>
    </row>
    <row r="84" spans="2:39" s="4" customFormat="1" x14ac:dyDescent="0.25">
      <c r="B84" s="5"/>
      <c r="C84" s="72"/>
      <c r="D84" s="71"/>
      <c r="E84" s="72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74"/>
      <c r="W84" s="74"/>
      <c r="X84" s="80" t="s">
        <v>106</v>
      </c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L84" s="5"/>
      <c r="AM84" s="5"/>
    </row>
    <row r="85" spans="2:39" s="4" customFormat="1" x14ac:dyDescent="0.25">
      <c r="B85" s="5"/>
      <c r="C85" s="75"/>
      <c r="D85" s="71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4"/>
      <c r="V85" s="74"/>
      <c r="W85" s="74"/>
      <c r="X85" s="81" t="s">
        <v>107</v>
      </c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L85" s="5"/>
      <c r="AM85" s="5"/>
    </row>
    <row r="86" spans="2:39" s="4" customFormat="1" x14ac:dyDescent="0.25">
      <c r="B86" s="5"/>
      <c r="C86" s="72"/>
      <c r="D86" s="71"/>
      <c r="E86" s="72"/>
      <c r="F86" s="73"/>
      <c r="G86" s="73"/>
      <c r="H86" s="73"/>
      <c r="I86" s="73"/>
      <c r="J86" s="73"/>
      <c r="K86" s="73"/>
      <c r="Y86" s="73"/>
      <c r="Z86" s="73"/>
      <c r="AA86" s="73"/>
      <c r="AB86" s="73"/>
      <c r="AC86" s="73"/>
      <c r="AD86" s="73"/>
      <c r="AL86" s="5"/>
      <c r="AM86" s="5"/>
    </row>
    <row r="87" spans="2:39" s="4" customFormat="1" x14ac:dyDescent="0.25">
      <c r="B87" s="5"/>
      <c r="C87" s="72"/>
      <c r="D87" s="71"/>
      <c r="E87" s="72"/>
      <c r="F87" s="73"/>
      <c r="G87" s="73"/>
      <c r="H87" s="73"/>
      <c r="I87" s="73"/>
      <c r="J87" s="73"/>
      <c r="K87" s="73"/>
      <c r="Y87" s="73"/>
      <c r="Z87" s="73"/>
      <c r="AA87" s="73"/>
      <c r="AB87" s="73"/>
      <c r="AC87" s="73"/>
      <c r="AD87" s="73"/>
      <c r="AL87" s="5"/>
      <c r="AM87" s="5"/>
    </row>
  </sheetData>
  <mergeCells count="45">
    <mergeCell ref="B7:D9"/>
    <mergeCell ref="E7:E9"/>
    <mergeCell ref="F7:F9"/>
    <mergeCell ref="G7:M8"/>
    <mergeCell ref="N7:AK7"/>
    <mergeCell ref="N8:S8"/>
    <mergeCell ref="T8:Y8"/>
    <mergeCell ref="Z8:AE8"/>
    <mergeCell ref="AF8:AK8"/>
    <mergeCell ref="B21:D21"/>
    <mergeCell ref="B10:E10"/>
    <mergeCell ref="B11:D11"/>
    <mergeCell ref="B12:D12"/>
    <mergeCell ref="B13:D13"/>
    <mergeCell ref="B14:D14"/>
    <mergeCell ref="B15:D15"/>
    <mergeCell ref="B16:D16"/>
    <mergeCell ref="B17:E17"/>
    <mergeCell ref="B18:D18"/>
    <mergeCell ref="B19:D19"/>
    <mergeCell ref="B20:D20"/>
    <mergeCell ref="C45:C59"/>
    <mergeCell ref="D45:D50"/>
    <mergeCell ref="D51:D59"/>
    <mergeCell ref="B22:D22"/>
    <mergeCell ref="B23:D23"/>
    <mergeCell ref="B24:D24"/>
    <mergeCell ref="B25:D25"/>
    <mergeCell ref="B26:D26"/>
    <mergeCell ref="B27:D27"/>
    <mergeCell ref="B28:E28"/>
    <mergeCell ref="C29:C43"/>
    <mergeCell ref="D29:D34"/>
    <mergeCell ref="D35:D43"/>
    <mergeCell ref="B44:E44"/>
    <mergeCell ref="B67:E67"/>
    <mergeCell ref="G69:K69"/>
    <mergeCell ref="X84:AJ84"/>
    <mergeCell ref="X85:AJ85"/>
    <mergeCell ref="B60:E60"/>
    <mergeCell ref="B61:D61"/>
    <mergeCell ref="B62:D62"/>
    <mergeCell ref="B63:D63"/>
    <mergeCell ref="B64:D64"/>
    <mergeCell ref="B65:E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Chorkowy</dc:creator>
  <cp:lastModifiedBy>Grażyna Dudka</cp:lastModifiedBy>
  <dcterms:created xsi:type="dcterms:W3CDTF">2022-10-25T10:38:10Z</dcterms:created>
  <dcterms:modified xsi:type="dcterms:W3CDTF">2023-07-20T10:41:51Z</dcterms:modified>
</cp:coreProperties>
</file>